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kk/Downloads/"/>
    </mc:Choice>
  </mc:AlternateContent>
  <xr:revisionPtr revIDLastSave="0" documentId="8_{619D082D-313B-B84A-B093-ECEFFAC54660}" xr6:coauthVersionLast="37" xr6:coauthVersionMax="37" xr10:uidLastSave="{00000000-0000-0000-0000-000000000000}"/>
  <bookViews>
    <workbookView xWindow="0" yWindow="0" windowWidth="28800" windowHeight="18000" tabRatio="500" xr2:uid="{00000000-000D-0000-FFFF-FFFF00000000}"/>
  </bookViews>
  <sheets>
    <sheet name="Лист1" sheetId="1" r:id="rId1"/>
  </sheet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3" i="1" l="1"/>
  <c r="K193" i="1" s="1"/>
  <c r="E192" i="1"/>
  <c r="H192" i="1" s="1"/>
  <c r="I191" i="1"/>
  <c r="J191" i="1" s="1"/>
  <c r="I190" i="1"/>
  <c r="J190" i="1" s="1"/>
  <c r="I189" i="1"/>
  <c r="J189" i="1" s="1"/>
  <c r="I188" i="1"/>
  <c r="J188" i="1" s="1"/>
  <c r="I187" i="1"/>
  <c r="J187" i="1" s="1"/>
  <c r="I186" i="1"/>
  <c r="J186" i="1" s="1"/>
  <c r="G186" i="1"/>
  <c r="K186" i="1" s="1"/>
  <c r="E180" i="1"/>
  <c r="K180" i="1" s="1"/>
  <c r="E179" i="1"/>
  <c r="H179" i="1" s="1"/>
  <c r="I178" i="1"/>
  <c r="J178" i="1" s="1"/>
  <c r="I177" i="1"/>
  <c r="J177" i="1" s="1"/>
  <c r="I176" i="1"/>
  <c r="J176" i="1" s="1"/>
  <c r="I175" i="1"/>
  <c r="J175" i="1" s="1"/>
  <c r="I174" i="1"/>
  <c r="J174" i="1" s="1"/>
  <c r="I173" i="1"/>
  <c r="J173" i="1" s="1"/>
  <c r="G173" i="1"/>
  <c r="K173" i="1" s="1"/>
  <c r="E167" i="1"/>
  <c r="K167" i="1" s="1"/>
  <c r="E166" i="1"/>
  <c r="H166" i="1" s="1"/>
  <c r="I165" i="1"/>
  <c r="J165" i="1" s="1"/>
  <c r="I164" i="1"/>
  <c r="J164" i="1" s="1"/>
  <c r="I163" i="1"/>
  <c r="J163" i="1" s="1"/>
  <c r="I162" i="1"/>
  <c r="J162" i="1" s="1"/>
  <c r="I161" i="1"/>
  <c r="J161" i="1" s="1"/>
  <c r="I160" i="1"/>
  <c r="J160" i="1" s="1"/>
  <c r="G160" i="1"/>
  <c r="K160" i="1" s="1"/>
  <c r="E154" i="1"/>
  <c r="K154" i="1" s="1"/>
  <c r="E153" i="1"/>
  <c r="H153" i="1" s="1"/>
  <c r="I152" i="1"/>
  <c r="J152" i="1" s="1"/>
  <c r="I151" i="1"/>
  <c r="J151" i="1" s="1"/>
  <c r="I150" i="1"/>
  <c r="J150" i="1" s="1"/>
  <c r="I149" i="1"/>
  <c r="J149" i="1" s="1"/>
  <c r="I148" i="1"/>
  <c r="J148" i="1" s="1"/>
  <c r="I147" i="1"/>
  <c r="J147" i="1" s="1"/>
  <c r="G147" i="1"/>
  <c r="K147" i="1" s="1"/>
  <c r="E141" i="1"/>
  <c r="K141" i="1" s="1"/>
  <c r="E140" i="1"/>
  <c r="H140" i="1" s="1"/>
  <c r="I139" i="1"/>
  <c r="J139" i="1" s="1"/>
  <c r="I138" i="1"/>
  <c r="J138" i="1" s="1"/>
  <c r="I137" i="1"/>
  <c r="J137" i="1" s="1"/>
  <c r="I136" i="1"/>
  <c r="J136" i="1" s="1"/>
  <c r="I135" i="1"/>
  <c r="J135" i="1" s="1"/>
  <c r="I134" i="1"/>
  <c r="J134" i="1" s="1"/>
  <c r="G134" i="1"/>
  <c r="K134" i="1" s="1"/>
  <c r="E128" i="1"/>
  <c r="K128" i="1" s="1"/>
  <c r="E127" i="1"/>
  <c r="H127" i="1" s="1"/>
  <c r="I126" i="1"/>
  <c r="J126" i="1" s="1"/>
  <c r="I125" i="1"/>
  <c r="J125" i="1" s="1"/>
  <c r="I124" i="1"/>
  <c r="J124" i="1" s="1"/>
  <c r="I123" i="1"/>
  <c r="J123" i="1" s="1"/>
  <c r="I122" i="1"/>
  <c r="J122" i="1" s="1"/>
  <c r="I121" i="1"/>
  <c r="J121" i="1" s="1"/>
  <c r="G121" i="1"/>
  <c r="K121" i="1" s="1"/>
  <c r="E115" i="1"/>
  <c r="K115" i="1" s="1"/>
  <c r="E114" i="1"/>
  <c r="H114" i="1" s="1"/>
  <c r="I113" i="1"/>
  <c r="J113" i="1" s="1"/>
  <c r="I112" i="1"/>
  <c r="J112" i="1" s="1"/>
  <c r="I111" i="1"/>
  <c r="J111" i="1" s="1"/>
  <c r="I110" i="1"/>
  <c r="J110" i="1" s="1"/>
  <c r="I109" i="1"/>
  <c r="J109" i="1" s="1"/>
  <c r="I108" i="1"/>
  <c r="J108" i="1" s="1"/>
  <c r="G108" i="1"/>
  <c r="K108" i="1" s="1"/>
  <c r="E102" i="1"/>
  <c r="K102" i="1" s="1"/>
  <c r="E101" i="1"/>
  <c r="H101" i="1" s="1"/>
  <c r="I100" i="1"/>
  <c r="J100" i="1" s="1"/>
  <c r="I99" i="1"/>
  <c r="J99" i="1" s="1"/>
  <c r="I98" i="1"/>
  <c r="J98" i="1" s="1"/>
  <c r="I97" i="1"/>
  <c r="J97" i="1" s="1"/>
  <c r="I96" i="1"/>
  <c r="J96" i="1" s="1"/>
  <c r="I95" i="1"/>
  <c r="J95" i="1" s="1"/>
  <c r="G95" i="1"/>
  <c r="K95" i="1" s="1"/>
  <c r="E89" i="1"/>
  <c r="K89" i="1" s="1"/>
  <c r="E88" i="1"/>
  <c r="H88" i="1" s="1"/>
  <c r="I87" i="1"/>
  <c r="J87" i="1" s="1"/>
  <c r="I86" i="1"/>
  <c r="J86" i="1" s="1"/>
  <c r="I85" i="1"/>
  <c r="J85" i="1" s="1"/>
  <c r="I84" i="1"/>
  <c r="J84" i="1" s="1"/>
  <c r="I83" i="1"/>
  <c r="J83" i="1" s="1"/>
  <c r="I82" i="1"/>
  <c r="J82" i="1" s="1"/>
  <c r="G82" i="1"/>
  <c r="K82" i="1" s="1"/>
  <c r="E76" i="1"/>
  <c r="K76" i="1" s="1"/>
  <c r="E75" i="1"/>
  <c r="H75" i="1" s="1"/>
  <c r="I74" i="1"/>
  <c r="J74" i="1" s="1"/>
  <c r="I73" i="1"/>
  <c r="J73" i="1" s="1"/>
  <c r="I72" i="1"/>
  <c r="J72" i="1" s="1"/>
  <c r="I71" i="1"/>
  <c r="J71" i="1" s="1"/>
  <c r="I70" i="1"/>
  <c r="J70" i="1" s="1"/>
  <c r="I69" i="1"/>
  <c r="J69" i="1" s="1"/>
  <c r="G69" i="1"/>
  <c r="K69" i="1" s="1"/>
  <c r="E63" i="1"/>
  <c r="K63" i="1" s="1"/>
  <c r="E62" i="1"/>
  <c r="H62" i="1" s="1"/>
  <c r="I61" i="1"/>
  <c r="J61" i="1" s="1"/>
  <c r="I60" i="1"/>
  <c r="J60" i="1" s="1"/>
  <c r="I59" i="1"/>
  <c r="J59" i="1" s="1"/>
  <c r="I58" i="1"/>
  <c r="J58" i="1" s="1"/>
  <c r="I57" i="1"/>
  <c r="J57" i="1" s="1"/>
  <c r="I56" i="1"/>
  <c r="J56" i="1" s="1"/>
  <c r="G56" i="1"/>
  <c r="K56" i="1" s="1"/>
  <c r="E50" i="1"/>
  <c r="K50" i="1" s="1"/>
  <c r="E49" i="1"/>
  <c r="H49" i="1" s="1"/>
  <c r="I48" i="1"/>
  <c r="J48" i="1" s="1"/>
  <c r="I47" i="1"/>
  <c r="J47" i="1" s="1"/>
  <c r="I46" i="1"/>
  <c r="J46" i="1" s="1"/>
  <c r="I45" i="1"/>
  <c r="J45" i="1" s="1"/>
  <c r="I44" i="1"/>
  <c r="J44" i="1" s="1"/>
  <c r="I43" i="1"/>
  <c r="J43" i="1" s="1"/>
  <c r="G43" i="1"/>
  <c r="K43" i="1" s="1"/>
  <c r="E37" i="1"/>
  <c r="K37" i="1" s="1"/>
  <c r="E36" i="1"/>
  <c r="H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G30" i="1"/>
  <c r="K30" i="1" s="1"/>
  <c r="E24" i="1"/>
  <c r="K24" i="1" s="1"/>
  <c r="E23" i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G17" i="1"/>
  <c r="K17" i="1" s="1"/>
  <c r="E11" i="1"/>
  <c r="E10" i="1"/>
  <c r="I5" i="1"/>
  <c r="J5" i="1" s="1"/>
  <c r="I6" i="1"/>
  <c r="I7" i="1"/>
  <c r="J7" i="1" s="1"/>
  <c r="I8" i="1"/>
  <c r="J8" i="1" s="1"/>
  <c r="I4" i="1"/>
  <c r="J4" i="1" s="1"/>
  <c r="G4" i="1"/>
  <c r="H9" i="1" s="1"/>
  <c r="I9" i="1"/>
  <c r="J9" i="1" s="1"/>
  <c r="H19" i="1" l="1"/>
  <c r="H99" i="1"/>
  <c r="H177" i="1"/>
  <c r="H97" i="1"/>
  <c r="H135" i="1"/>
  <c r="H163" i="1"/>
  <c r="H186" i="1"/>
  <c r="H188" i="1"/>
  <c r="H190" i="1"/>
  <c r="H58" i="1"/>
  <c r="H70" i="1"/>
  <c r="H110" i="1"/>
  <c r="H137" i="1"/>
  <c r="H61" i="1"/>
  <c r="H126" i="1"/>
  <c r="H139" i="1"/>
  <c r="H152" i="1"/>
  <c r="H165" i="1"/>
  <c r="H86" i="1"/>
  <c r="H191" i="1"/>
  <c r="H17" i="1"/>
  <c r="H56" i="1"/>
  <c r="H122" i="1"/>
  <c r="H124" i="1"/>
  <c r="H148" i="1"/>
  <c r="H150" i="1"/>
  <c r="H161" i="1"/>
  <c r="H174" i="1"/>
  <c r="H176" i="1"/>
  <c r="H95" i="1"/>
  <c r="H108" i="1"/>
  <c r="H113" i="1"/>
  <c r="H21" i="1"/>
  <c r="H47" i="1"/>
  <c r="H121" i="1"/>
  <c r="H123" i="1"/>
  <c r="H125" i="1"/>
  <c r="H134" i="1"/>
  <c r="H136" i="1"/>
  <c r="H138" i="1"/>
  <c r="H147" i="1"/>
  <c r="H149" i="1"/>
  <c r="H151" i="1"/>
  <c r="H160" i="1"/>
  <c r="H162" i="1"/>
  <c r="H164" i="1"/>
  <c r="H173" i="1"/>
  <c r="H175" i="1"/>
  <c r="H178" i="1"/>
  <c r="H187" i="1"/>
  <c r="H189" i="1"/>
  <c r="N188" i="1"/>
  <c r="N187" i="1"/>
  <c r="N190" i="1"/>
  <c r="A193" i="1"/>
  <c r="N189" i="1"/>
  <c r="N186" i="1"/>
  <c r="H193" i="1"/>
  <c r="N175" i="1"/>
  <c r="N174" i="1"/>
  <c r="N177" i="1"/>
  <c r="A180" i="1"/>
  <c r="N176" i="1"/>
  <c r="N173" i="1"/>
  <c r="H180" i="1"/>
  <c r="N162" i="1"/>
  <c r="N164" i="1"/>
  <c r="N161" i="1"/>
  <c r="A167" i="1"/>
  <c r="N163" i="1"/>
  <c r="N160" i="1"/>
  <c r="H167" i="1"/>
  <c r="N149" i="1"/>
  <c r="N148" i="1"/>
  <c r="N151" i="1"/>
  <c r="A154" i="1"/>
  <c r="N150" i="1"/>
  <c r="N147" i="1"/>
  <c r="H154" i="1"/>
  <c r="N136" i="1"/>
  <c r="N138" i="1"/>
  <c r="A141" i="1"/>
  <c r="N134" i="1"/>
  <c r="N135" i="1"/>
  <c r="N137" i="1"/>
  <c r="H141" i="1"/>
  <c r="N123" i="1"/>
  <c r="N122" i="1"/>
  <c r="N125" i="1"/>
  <c r="A128" i="1"/>
  <c r="N124" i="1"/>
  <c r="N121" i="1"/>
  <c r="H128" i="1"/>
  <c r="H31" i="1"/>
  <c r="H33" i="1"/>
  <c r="H44" i="1"/>
  <c r="H46" i="1"/>
  <c r="H60" i="1"/>
  <c r="H69" i="1"/>
  <c r="H72" i="1"/>
  <c r="H83" i="1"/>
  <c r="H85" i="1"/>
  <c r="H112" i="1"/>
  <c r="H18" i="1"/>
  <c r="H20" i="1"/>
  <c r="H22" i="1"/>
  <c r="H35" i="1"/>
  <c r="H57" i="1"/>
  <c r="H59" i="1"/>
  <c r="H71" i="1"/>
  <c r="H74" i="1"/>
  <c r="H96" i="1"/>
  <c r="H98" i="1"/>
  <c r="H109" i="1"/>
  <c r="H111" i="1"/>
  <c r="H30" i="1"/>
  <c r="H32" i="1"/>
  <c r="H34" i="1"/>
  <c r="H43" i="1"/>
  <c r="H45" i="1"/>
  <c r="H48" i="1"/>
  <c r="H73" i="1"/>
  <c r="H82" i="1"/>
  <c r="H84" i="1"/>
  <c r="H87" i="1"/>
  <c r="H100" i="1"/>
  <c r="N110" i="1"/>
  <c r="N109" i="1"/>
  <c r="N112" i="1"/>
  <c r="A115" i="1"/>
  <c r="N111" i="1"/>
  <c r="N108" i="1"/>
  <c r="H115" i="1"/>
  <c r="N97" i="1"/>
  <c r="N96" i="1"/>
  <c r="N99" i="1"/>
  <c r="A102" i="1"/>
  <c r="N98" i="1"/>
  <c r="N95" i="1"/>
  <c r="H102" i="1"/>
  <c r="N84" i="1"/>
  <c r="N85" i="1"/>
  <c r="N83" i="1"/>
  <c r="N86" i="1"/>
  <c r="A89" i="1"/>
  <c r="N82" i="1"/>
  <c r="H89" i="1"/>
  <c r="N71" i="1"/>
  <c r="A76" i="1"/>
  <c r="N70" i="1"/>
  <c r="N72" i="1"/>
  <c r="N69" i="1"/>
  <c r="N73" i="1"/>
  <c r="H76" i="1"/>
  <c r="N58" i="1"/>
  <c r="N56" i="1"/>
  <c r="N57" i="1"/>
  <c r="N60" i="1"/>
  <c r="A63" i="1"/>
  <c r="N59" i="1"/>
  <c r="H63" i="1"/>
  <c r="N45" i="1"/>
  <c r="N47" i="1"/>
  <c r="A50" i="1"/>
  <c r="N44" i="1"/>
  <c r="N46" i="1"/>
  <c r="N43" i="1"/>
  <c r="H50" i="1"/>
  <c r="N32" i="1"/>
  <c r="N31" i="1"/>
  <c r="N34" i="1"/>
  <c r="A37" i="1"/>
  <c r="N33" i="1"/>
  <c r="N30" i="1"/>
  <c r="H37" i="1"/>
  <c r="N19" i="1"/>
  <c r="N21" i="1"/>
  <c r="A24" i="1"/>
  <c r="N18" i="1"/>
  <c r="N20" i="1"/>
  <c r="N17" i="1"/>
  <c r="H23" i="1"/>
  <c r="H24" i="1"/>
  <c r="K4" i="1"/>
  <c r="H5" i="1"/>
  <c r="H4" i="1"/>
  <c r="H7" i="1"/>
  <c r="H8" i="1"/>
  <c r="H6" i="1"/>
  <c r="J6" i="1"/>
  <c r="N87" i="1" l="1"/>
  <c r="K88" i="1" s="1"/>
  <c r="P82" i="1" s="1"/>
  <c r="P88" i="1" s="1"/>
  <c r="N191" i="1"/>
  <c r="N178" i="1"/>
  <c r="N165" i="1"/>
  <c r="N152" i="1"/>
  <c r="N139" i="1"/>
  <c r="N126" i="1"/>
  <c r="N100" i="1"/>
  <c r="K101" i="1" s="1"/>
  <c r="P95" i="1" s="1"/>
  <c r="P101" i="1" s="1"/>
  <c r="N113" i="1"/>
  <c r="N74" i="1"/>
  <c r="N61" i="1"/>
  <c r="N48" i="1"/>
  <c r="N35" i="1"/>
  <c r="N22" i="1"/>
  <c r="N5" i="1"/>
  <c r="N4" i="1"/>
  <c r="N7" i="1"/>
  <c r="N6" i="1"/>
  <c r="N8" i="1"/>
  <c r="A11" i="1"/>
  <c r="H10" i="1" s="1"/>
  <c r="K192" i="1" l="1"/>
  <c r="P186" i="1" s="1"/>
  <c r="P192" i="1" s="1"/>
  <c r="K179" i="1"/>
  <c r="P173" i="1" s="1"/>
  <c r="P179" i="1" s="1"/>
  <c r="K166" i="1"/>
  <c r="P160" i="1" s="1"/>
  <c r="P166" i="1" s="1"/>
  <c r="K153" i="1"/>
  <c r="P147" i="1" s="1"/>
  <c r="P153" i="1" s="1"/>
  <c r="K140" i="1"/>
  <c r="P134" i="1" s="1"/>
  <c r="P140" i="1" s="1"/>
  <c r="K127" i="1"/>
  <c r="P121" i="1" s="1"/>
  <c r="P127" i="1" s="1"/>
  <c r="K114" i="1"/>
  <c r="P108" i="1" s="1"/>
  <c r="P114" i="1" s="1"/>
  <c r="K75" i="1"/>
  <c r="P69" i="1" s="1"/>
  <c r="P75" i="1" s="1"/>
  <c r="K62" i="1"/>
  <c r="P56" i="1" s="1"/>
  <c r="P62" i="1" s="1"/>
  <c r="K49" i="1"/>
  <c r="P43" i="1"/>
  <c r="P49" i="1" s="1"/>
  <c r="K36" i="1"/>
  <c r="P30" i="1" s="1"/>
  <c r="P36" i="1" s="1"/>
  <c r="K23" i="1"/>
  <c r="P17" i="1" s="1"/>
  <c r="P23" i="1" s="1"/>
  <c r="H11" i="1"/>
  <c r="K11" i="1" s="1"/>
  <c r="N9" i="1"/>
  <c r="K10" i="1" s="1"/>
  <c r="P4" i="1" l="1"/>
  <c r="O178" i="1" l="1"/>
  <c r="O161" i="1"/>
  <c r="O124" i="1"/>
  <c r="O187" i="1"/>
  <c r="O163" i="1"/>
  <c r="O148" i="1"/>
  <c r="O189" i="1"/>
  <c r="O173" i="1"/>
  <c r="O150" i="1"/>
  <c r="O135" i="1"/>
  <c r="O175" i="1"/>
  <c r="O137" i="1"/>
  <c r="O122" i="1"/>
  <c r="O160" i="1"/>
  <c r="O191" i="1"/>
  <c r="O151" i="1"/>
  <c r="O186" i="1"/>
  <c r="O134" i="1"/>
  <c r="O125" i="1"/>
  <c r="O138" i="1"/>
  <c r="O136" i="1"/>
  <c r="O177" i="1"/>
  <c r="O165" i="1"/>
  <c r="O176" i="1"/>
  <c r="O123" i="1"/>
  <c r="O188" i="1"/>
  <c r="O121" i="1"/>
  <c r="O162" i="1"/>
  <c r="O152" i="1"/>
  <c r="O174" i="1"/>
  <c r="O149" i="1"/>
  <c r="O190" i="1"/>
  <c r="O139" i="1"/>
  <c r="O164" i="1"/>
  <c r="O126" i="1"/>
  <c r="O147" i="1"/>
  <c r="O7" i="1"/>
  <c r="O58" i="1"/>
  <c r="O108" i="1"/>
  <c r="O97" i="1"/>
  <c r="O98" i="1"/>
  <c r="O72" i="1"/>
  <c r="O33" i="1"/>
  <c r="O70" i="1"/>
  <c r="O20" i="1"/>
  <c r="O99" i="1"/>
  <c r="O61" i="1"/>
  <c r="O110" i="1"/>
  <c r="O19" i="1"/>
  <c r="O44" i="1"/>
  <c r="O21" i="1"/>
  <c r="O18" i="1"/>
  <c r="O95" i="1"/>
  <c r="O31" i="1"/>
  <c r="O17" i="1"/>
  <c r="O86" i="1"/>
  <c r="O113" i="1"/>
  <c r="O47" i="1"/>
  <c r="O56" i="1"/>
  <c r="O96" i="1"/>
  <c r="O30" i="1"/>
  <c r="O82" i="1"/>
  <c r="O46" i="1"/>
  <c r="O60" i="1"/>
  <c r="O57" i="1"/>
  <c r="O32" i="1"/>
  <c r="O112" i="1"/>
  <c r="O71" i="1"/>
  <c r="O43" i="1"/>
  <c r="O84" i="1"/>
  <c r="O100" i="1"/>
  <c r="O45" i="1"/>
  <c r="O111" i="1"/>
  <c r="O69" i="1"/>
  <c r="O85" i="1"/>
  <c r="O59" i="1"/>
  <c r="O109" i="1"/>
  <c r="O73" i="1"/>
  <c r="O87" i="1"/>
  <c r="O74" i="1"/>
  <c r="O83" i="1"/>
  <c r="O22" i="1"/>
  <c r="O34" i="1"/>
  <c r="O35" i="1"/>
  <c r="O48" i="1"/>
  <c r="P10" i="1"/>
  <c r="O6" i="1"/>
  <c r="O5" i="1"/>
  <c r="O4" i="1"/>
  <c r="O8" i="1"/>
  <c r="O9" i="1"/>
</calcChain>
</file>

<file path=xl/sharedStrings.xml><?xml version="1.0" encoding="utf-8"?>
<sst xmlns="http://schemas.openxmlformats.org/spreadsheetml/2006/main" count="693" uniqueCount="64">
  <si>
    <t>Команда 1</t>
  </si>
  <si>
    <t>Депозит</t>
  </si>
  <si>
    <t>Вложение в компанию</t>
  </si>
  <si>
    <t>Конец</t>
  </si>
  <si>
    <t>Начало</t>
  </si>
  <si>
    <t>Доля</t>
  </si>
  <si>
    <t>Сумма всех вложений</t>
  </si>
  <si>
    <t>Инвестор</t>
  </si>
  <si>
    <t>Банк</t>
  </si>
  <si>
    <t>Балл</t>
  </si>
  <si>
    <t>Сумма, необходимая для старта</t>
  </si>
  <si>
    <t>Кейс 5</t>
  </si>
  <si>
    <t>Кейс 4</t>
  </si>
  <si>
    <t>Кейс 3</t>
  </si>
  <si>
    <t>Кейс 2</t>
  </si>
  <si>
    <t>Кейс 1</t>
  </si>
  <si>
    <t>Целевая аудитория компании</t>
  </si>
  <si>
    <t>Основные статьи расходов на реализацию проекта</t>
  </si>
  <si>
    <t>Недостающая сумма</t>
  </si>
  <si>
    <t>Команда 2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</si>
  <si>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</si>
  <si>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</si>
  <si>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</si>
  <si>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</si>
  <si>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</si>
  <si>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</si>
  <si>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</si>
  <si>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</si>
  <si>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Команда 11</t>
  </si>
  <si>
    <t>Имя участника</t>
  </si>
  <si>
    <t>Название компании</t>
  </si>
  <si>
    <t>Оценка инвестора</t>
  </si>
  <si>
    <t>Оценка банка</t>
  </si>
  <si>
    <t>Процент по кредиту</t>
  </si>
  <si>
    <t>Кейсы</t>
  </si>
  <si>
    <t>Правильный 
ответ</t>
  </si>
  <si>
    <t>Не самый правильный ответ</t>
  </si>
  <si>
    <t>Неправильный ответ</t>
  </si>
  <si>
    <t>Лучший сценарий</t>
  </si>
  <si>
    <t>Средний сценарий</t>
  </si>
  <si>
    <t xml:space="preserve">Худший сценарий </t>
  </si>
  <si>
    <t>Кейс</t>
  </si>
  <si>
    <t>Ответ</t>
  </si>
  <si>
    <t>Прибыль</t>
  </si>
  <si>
    <t>Итого</t>
  </si>
  <si>
    <t>Итого на участника</t>
  </si>
  <si>
    <t xml:space="preserve">Итоговая прибыль </t>
  </si>
  <si>
    <t>Доля инвестора</t>
  </si>
  <si>
    <t>Долг инвестору</t>
  </si>
  <si>
    <t>Долг банку</t>
  </si>
  <si>
    <t>Прибыль, если бы игроков было 5
(для определения команды-победителя)</t>
  </si>
  <si>
    <t>Проблема, которую решает продукт</t>
  </si>
  <si>
    <t>Уникальные особенности, которые отличают продукт от конкурентов</t>
  </si>
  <si>
    <t>Продвижение:
Какие каналы рекламы использовать? Кто аудитория рекламы?</t>
  </si>
  <si>
    <t>Продукт:
Какие продукты и услуги будет получать клиент? Какие уникальные особенности у продукта?</t>
  </si>
  <si>
    <t>Персонал:
Каких сотрудников нужно нанять для работы вашего проекта?</t>
  </si>
  <si>
    <t>Критерий</t>
  </si>
  <si>
    <r>
      <t xml:space="preserve">Оценка выступления </t>
    </r>
    <r>
      <rPr>
        <b/>
        <i/>
        <sz val="11"/>
        <rFont val="Arial"/>
        <family val="2"/>
      </rPr>
      <t>(по 5-балльной шкале)</t>
    </r>
  </si>
  <si>
    <t>Бизнес-модель (на чем зарабатывают)</t>
  </si>
  <si>
    <t>Пример</t>
  </si>
  <si>
    <t>Команда 12</t>
  </si>
  <si>
    <t>Команда 13</t>
  </si>
  <si>
    <t>Команда 14</t>
  </si>
  <si>
    <t>Команда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</si>
</sst>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16" x14ac:knownFonts="1">
    <font>
      <sz val="10"/>
      <color rgb="FF000000"/>
      <name val="Arial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1C4587"/>
      <name val="Arial"/>
      <family val="2"/>
    </font>
    <font>
      <b/>
      <sz val="11"/>
      <color rgb="FF980000"/>
      <name val="Arial"/>
      <family val="2"/>
    </font>
    <font>
      <sz val="11"/>
      <color rgb="FF000000"/>
      <name val="Arial"/>
      <family val="2"/>
    </font>
    <font>
      <b/>
      <sz val="11"/>
      <color rgb="FF999999"/>
      <name val="Arial"/>
      <family val="2"/>
    </font>
    <font>
      <sz val="11"/>
      <color rgb="FF1C4587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9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30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1" fillId="0" borderId="0" xfId="0" applyFont="1" applyFill="1" applyBorder="1"/>
    <xf numFmtId="0" fontId="6" fillId="0" borderId="0" xfId="0" applyFont="1" applyBorder="1" applyAlignment="1"/>
    <xf numFmtId="0" fontId="1" fillId="0" borderId="0" xfId="0" applyFont="1" applyBorder="1" applyAlignment="1"/>
    <xf numFmtId="0" fontId="6" fillId="0" borderId="0" xfId="0" applyFont="1" applyFill="1" applyBorder="1" applyAlignment="1"/>
    <xf numFmtId="0" fontId="3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166" fontId="6" fillId="0" borderId="4" xfId="1" applyNumberFormat="1" applyFont="1" applyFill="1" applyBorder="1" applyAlignment="1">
      <alignment horizontal="center" vertical="center"/>
    </xf>
    <xf numFmtId="166" fontId="6" fillId="0" borderId="3" xfId="1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12" xfId="0" applyFont="1" applyFill="1" applyBorder="1"/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9" fontId="1" fillId="3" borderId="6" xfId="1" applyNumberFormat="1" applyFont="1" applyFill="1" applyBorder="1" applyAlignment="1">
      <alignment horizontal="center" vertical="center"/>
    </xf>
    <xf numFmtId="166" fontId="1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" fontId="6" fillId="3" borderId="6" xfId="1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 wrapText="1"/>
    </xf>
    <xf numFmtId="0" fontId="14" fillId="0" borderId="8" xfId="0" applyFont="1" applyFill="1" applyBorder="1" applyAlignment="1">
      <alignment horizontal="right" vertical="center" wrapText="1"/>
    </xf>
    <xf numFmtId="0" fontId="14" fillId="0" borderId="13" xfId="0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right" vertical="center" wrapText="1"/>
    </xf>
    <xf numFmtId="1" fontId="14" fillId="0" borderId="12" xfId="0" applyNumberFormat="1" applyFont="1" applyFill="1" applyBorder="1" applyAlignment="1">
      <alignment horizontal="center" vertical="center"/>
    </xf>
    <xf numFmtId="1" fontId="14" fillId="0" borderId="15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</cellXfs>
  <cellStyles count="26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Обычный" xfId="0" builtinId="0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Процентный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59"/>
  <sheetViews>
    <sheetView tabSelected="1" zoomScaleNormal="100" workbookViewId="0">
      <selection activeCell="E12" sqref="E12"/>
    </sheetView>
  </sheetViews>
  <sheetFormatPr baseColWidth="10" defaultColWidth="14.5" defaultRowHeight="15.75" customHeight="1" x14ac:dyDescent="0.15"/>
  <cols>
    <col min="1" max="1" width="20.33203125" style="36" customWidth="1"/>
    <col min="2" max="2" width="2.6640625" style="36" customWidth="1"/>
    <col min="3" max="3" width="7.5" style="36" customWidth="1"/>
    <col min="4" max="4" width="8.83203125" style="36" customWidth="1"/>
    <col min="5" max="5" width="10.33203125" style="36" customWidth="1"/>
    <col min="6" max="7" width="12.1640625" style="36" customWidth="1"/>
    <col min="8" max="8" width="9.83203125" style="36" customWidth="1"/>
    <col min="9" max="10" width="8" style="36" customWidth="1"/>
    <col min="11" max="11" width="13.83203125" style="36" customWidth="1"/>
    <col min="12" max="14" width="9.33203125" style="36" customWidth="1"/>
    <col min="15" max="16" width="10.83203125" style="36" customWidth="1"/>
    <col min="17" max="17" width="10.5" style="36" customWidth="1"/>
    <col min="18" max="18" width="33.1640625" style="36" customWidth="1"/>
    <col min="19" max="19" width="5.83203125" style="36" customWidth="1"/>
    <col min="20" max="20" width="33.33203125" style="36" customWidth="1"/>
    <col min="21" max="21" width="5.83203125" style="36" customWidth="1"/>
    <col min="22" max="23" width="13.33203125" style="36" customWidth="1"/>
    <col min="24" max="24" width="13.83203125" style="36" customWidth="1"/>
    <col min="25" max="30" width="16" style="36" customWidth="1"/>
    <col min="31" max="31" width="14.5" style="36"/>
    <col min="32" max="32" width="41.5" style="36" customWidth="1"/>
    <col min="33" max="33" width="15.83203125" style="36" customWidth="1"/>
    <col min="34" max="16384" width="14.5" style="36"/>
  </cols>
  <sheetData>
    <row r="1" spans="1:39" s="40" customFormat="1" ht="20.25" customHeight="1" x14ac:dyDescent="0.15">
      <c r="A1" s="93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"/>
      <c r="AH1" s="4"/>
      <c r="AI1" s="4"/>
      <c r="AJ1" s="4"/>
      <c r="AK1" s="4"/>
      <c r="AL1" s="4"/>
      <c r="AM1" s="4"/>
    </row>
    <row r="2" spans="1:39" ht="20" customHeight="1" x14ac:dyDescent="0.15">
      <c r="A2" s="52" t="s">
        <v>30</v>
      </c>
      <c r="B2" s="53" t="s">
        <v>29</v>
      </c>
      <c r="C2" s="33"/>
      <c r="D2" s="33"/>
      <c r="E2" s="54"/>
      <c r="F2" s="58" t="s">
        <v>2</v>
      </c>
      <c r="G2" s="58" t="s">
        <v>6</v>
      </c>
      <c r="H2" s="58" t="s">
        <v>5</v>
      </c>
      <c r="I2" s="61" t="s">
        <v>1</v>
      </c>
      <c r="J2" s="62"/>
      <c r="K2" s="66" t="s">
        <v>10</v>
      </c>
      <c r="L2" s="53" t="s">
        <v>34</v>
      </c>
      <c r="M2" s="33"/>
      <c r="N2" s="54"/>
      <c r="O2" s="58" t="s">
        <v>45</v>
      </c>
      <c r="P2" s="66" t="s">
        <v>46</v>
      </c>
      <c r="Q2" s="39"/>
      <c r="R2" s="100" t="s">
        <v>57</v>
      </c>
      <c r="S2" s="101"/>
      <c r="T2" s="101"/>
      <c r="U2" s="124"/>
      <c r="V2" s="39"/>
      <c r="W2" s="39"/>
      <c r="X2" s="66" t="s">
        <v>34</v>
      </c>
      <c r="Y2" s="83" t="s">
        <v>35</v>
      </c>
      <c r="Z2" s="83" t="s">
        <v>36</v>
      </c>
      <c r="AA2" s="84" t="s">
        <v>37</v>
      </c>
      <c r="AB2" s="85" t="s">
        <v>38</v>
      </c>
      <c r="AC2" s="83" t="s">
        <v>39</v>
      </c>
      <c r="AD2" s="86" t="s">
        <v>40</v>
      </c>
      <c r="AE2" s="5"/>
      <c r="AF2" s="5"/>
      <c r="AG2" s="5"/>
      <c r="AH2" s="5"/>
      <c r="AI2" s="5"/>
      <c r="AJ2" s="5"/>
      <c r="AK2" s="5"/>
      <c r="AL2" s="5"/>
      <c r="AM2" s="43"/>
    </row>
    <row r="3" spans="1:39" ht="20.25" customHeight="1" x14ac:dyDescent="0.15">
      <c r="A3" s="97"/>
      <c r="B3" s="94"/>
      <c r="C3" s="95"/>
      <c r="D3" s="95"/>
      <c r="E3" s="96"/>
      <c r="F3" s="97"/>
      <c r="G3" s="98"/>
      <c r="H3" s="98"/>
      <c r="I3" s="108" t="s">
        <v>4</v>
      </c>
      <c r="J3" s="109" t="s">
        <v>3</v>
      </c>
      <c r="K3" s="99"/>
      <c r="L3" s="108" t="s">
        <v>41</v>
      </c>
      <c r="M3" s="110" t="s">
        <v>42</v>
      </c>
      <c r="N3" s="109" t="s">
        <v>43</v>
      </c>
      <c r="O3" s="98"/>
      <c r="P3" s="99"/>
      <c r="Q3" s="38"/>
      <c r="R3" s="125" t="s">
        <v>7</v>
      </c>
      <c r="S3" s="125"/>
      <c r="T3" s="125" t="s">
        <v>8</v>
      </c>
      <c r="U3" s="125"/>
      <c r="V3" s="38"/>
      <c r="W3" s="38"/>
      <c r="X3" s="67"/>
      <c r="Y3" s="87"/>
      <c r="Z3" s="87"/>
      <c r="AA3" s="88"/>
      <c r="AB3" s="89"/>
      <c r="AC3" s="87"/>
      <c r="AD3" s="90"/>
      <c r="AE3" s="5"/>
      <c r="AF3" s="5"/>
      <c r="AG3" s="5"/>
      <c r="AH3" s="5"/>
      <c r="AI3" s="5"/>
      <c r="AJ3" s="5"/>
      <c r="AK3" s="5"/>
      <c r="AL3" s="5"/>
      <c r="AM3" s="43"/>
    </row>
    <row r="4" spans="1:39" ht="20.25" customHeight="1" x14ac:dyDescent="0.15">
      <c r="A4" s="117" t="s">
        <v>59</v>
      </c>
      <c r="B4" s="55" t="s">
        <v>29</v>
      </c>
      <c r="C4" s="48"/>
      <c r="D4" s="48"/>
      <c r="E4" s="56"/>
      <c r="F4" s="27">
        <v>1500</v>
      </c>
      <c r="G4" s="31">
        <f>SUM(F4:F9)</f>
        <v>7500</v>
      </c>
      <c r="H4" s="59">
        <f>IF($G$4=0,0,F4/$G$4)</f>
        <v>0.2</v>
      </c>
      <c r="I4" s="28">
        <f>IF(B4=0,0,2000-F4)</f>
        <v>500</v>
      </c>
      <c r="J4" s="63">
        <f>I4*1.4</f>
        <v>700</v>
      </c>
      <c r="K4" s="31">
        <f>IF(G4=0,4000,(SUM(F4:F9)+SUM(I4:I9))*2)</f>
        <v>20000</v>
      </c>
      <c r="L4" s="69" t="s">
        <v>15</v>
      </c>
      <c r="M4" s="35">
        <v>2</v>
      </c>
      <c r="N4" s="63">
        <f>IF(M4=$Y$4,$AB$4,IF(M4=$Z$4,$AC$4,IF(M4=$AA$4,$AD$4,0)))*(K4/20000)</f>
        <v>8000</v>
      </c>
      <c r="O4" s="74">
        <f>$P$4*H4+J4</f>
        <v>3388</v>
      </c>
      <c r="P4" s="75">
        <f>N9-K10-K11</f>
        <v>13440</v>
      </c>
      <c r="Q4" s="38"/>
      <c r="R4" s="126" t="s">
        <v>56</v>
      </c>
      <c r="S4" s="126" t="s">
        <v>9</v>
      </c>
      <c r="T4" s="126" t="s">
        <v>56</v>
      </c>
      <c r="U4" s="126" t="s">
        <v>9</v>
      </c>
      <c r="V4" s="38"/>
      <c r="W4" s="38"/>
      <c r="X4" s="91" t="s">
        <v>15</v>
      </c>
      <c r="Y4" s="37">
        <v>2</v>
      </c>
      <c r="Z4" s="37">
        <v>1</v>
      </c>
      <c r="AA4" s="77">
        <v>3</v>
      </c>
      <c r="AB4" s="78">
        <v>8000</v>
      </c>
      <c r="AC4" s="37">
        <v>4000</v>
      </c>
      <c r="AD4" s="77">
        <v>0</v>
      </c>
      <c r="AE4" s="5"/>
      <c r="AF4" s="5"/>
      <c r="AG4" s="5"/>
      <c r="AH4" s="5"/>
      <c r="AI4" s="5"/>
      <c r="AJ4" s="5"/>
      <c r="AK4" s="5"/>
      <c r="AL4" s="5"/>
      <c r="AM4" s="1"/>
    </row>
    <row r="5" spans="1:39" ht="20.25" customHeight="1" x14ac:dyDescent="0.15">
      <c r="A5" s="117"/>
      <c r="B5" s="55" t="s">
        <v>29</v>
      </c>
      <c r="C5" s="48"/>
      <c r="D5" s="48"/>
      <c r="E5" s="56"/>
      <c r="F5" s="27">
        <v>1500</v>
      </c>
      <c r="G5" s="31"/>
      <c r="H5" s="59">
        <f t="shared" ref="H5:H9" si="0">IF($G$4=0,0,F5/$G$4)</f>
        <v>0.2</v>
      </c>
      <c r="I5" s="28">
        <f t="shared" ref="I5:I8" si="1">IF(B5=0,0,2000-F5)</f>
        <v>500</v>
      </c>
      <c r="J5" s="63">
        <f t="shared" ref="J5:J9" si="2">I5*1.4</f>
        <v>700</v>
      </c>
      <c r="K5" s="31"/>
      <c r="L5" s="69" t="s">
        <v>14</v>
      </c>
      <c r="M5" s="47">
        <v>2</v>
      </c>
      <c r="N5" s="63">
        <f>IF(M5=$Y$5,$AB$5,IF(M5=$Z$5,$AC$5,IF(M5=$AA$5,$AD$5,0)))*(K4/20000)</f>
        <v>8000</v>
      </c>
      <c r="O5" s="74">
        <f t="shared" ref="O5:O9" si="3">$P$4*H5+J5</f>
        <v>3388</v>
      </c>
      <c r="P5" s="31"/>
      <c r="Q5" s="38"/>
      <c r="R5" s="120" t="s">
        <v>16</v>
      </c>
      <c r="S5" s="26">
        <v>3</v>
      </c>
      <c r="T5" s="121" t="s">
        <v>54</v>
      </c>
      <c r="U5" s="128"/>
      <c r="V5" s="38"/>
      <c r="W5" s="38"/>
      <c r="X5" s="91" t="s">
        <v>14</v>
      </c>
      <c r="Y5" s="37">
        <v>2</v>
      </c>
      <c r="Z5" s="37">
        <v>1</v>
      </c>
      <c r="AA5" s="77">
        <v>3</v>
      </c>
      <c r="AB5" s="78">
        <v>8000</v>
      </c>
      <c r="AC5" s="37">
        <v>4000</v>
      </c>
      <c r="AD5" s="77">
        <v>0</v>
      </c>
      <c r="AE5" s="5"/>
      <c r="AF5" s="5"/>
      <c r="AG5" s="5"/>
      <c r="AH5" s="5"/>
      <c r="AI5" s="5"/>
      <c r="AJ5" s="5"/>
      <c r="AK5" s="5"/>
      <c r="AL5" s="5"/>
      <c r="AM5" s="1"/>
    </row>
    <row r="6" spans="1:39" ht="20.25" customHeight="1" x14ac:dyDescent="0.15">
      <c r="A6" s="117"/>
      <c r="B6" s="55" t="s">
        <v>29</v>
      </c>
      <c r="C6" s="48"/>
      <c r="D6" s="48"/>
      <c r="E6" s="56"/>
      <c r="F6" s="27">
        <v>1500</v>
      </c>
      <c r="G6" s="31"/>
      <c r="H6" s="59">
        <f t="shared" si="0"/>
        <v>0.2</v>
      </c>
      <c r="I6" s="28">
        <f t="shared" si="1"/>
        <v>500</v>
      </c>
      <c r="J6" s="63">
        <f t="shared" si="2"/>
        <v>700</v>
      </c>
      <c r="K6" s="31"/>
      <c r="L6" s="70" t="s">
        <v>13</v>
      </c>
      <c r="M6" s="34">
        <v>3</v>
      </c>
      <c r="N6" s="63">
        <f>IF(M6=$Y$6,$AB$6,IF(M6=$Z$6,$AC$6,IF(M6=$AA$6,$AD$6,0)))*(K4/20000)</f>
        <v>8000</v>
      </c>
      <c r="O6" s="74">
        <f t="shared" si="3"/>
        <v>3388</v>
      </c>
      <c r="P6" s="31"/>
      <c r="Q6" s="38"/>
      <c r="R6" s="120" t="s">
        <v>51</v>
      </c>
      <c r="S6" s="26">
        <v>4</v>
      </c>
      <c r="T6" s="121"/>
      <c r="U6" s="128"/>
      <c r="V6" s="38"/>
      <c r="W6" s="38"/>
      <c r="X6" s="91" t="s">
        <v>13</v>
      </c>
      <c r="Y6" s="37">
        <v>3</v>
      </c>
      <c r="Z6" s="37">
        <v>2</v>
      </c>
      <c r="AA6" s="77">
        <v>1</v>
      </c>
      <c r="AB6" s="78">
        <v>8000</v>
      </c>
      <c r="AC6" s="37">
        <v>4000</v>
      </c>
      <c r="AD6" s="77">
        <v>0</v>
      </c>
      <c r="AE6" s="5"/>
      <c r="AF6" s="5"/>
      <c r="AG6" s="5"/>
      <c r="AH6" s="5"/>
      <c r="AI6" s="5"/>
      <c r="AJ6" s="5"/>
      <c r="AK6" s="5"/>
      <c r="AL6" s="5"/>
      <c r="AM6" s="1"/>
    </row>
    <row r="7" spans="1:39" ht="20.25" customHeight="1" x14ac:dyDescent="0.15">
      <c r="A7" s="117"/>
      <c r="B7" s="55" t="s">
        <v>29</v>
      </c>
      <c r="C7" s="48"/>
      <c r="D7" s="48"/>
      <c r="E7" s="56"/>
      <c r="F7" s="27">
        <v>1500</v>
      </c>
      <c r="G7" s="31"/>
      <c r="H7" s="59">
        <f t="shared" si="0"/>
        <v>0.2</v>
      </c>
      <c r="I7" s="28">
        <f t="shared" si="1"/>
        <v>500</v>
      </c>
      <c r="J7" s="63">
        <f t="shared" si="2"/>
        <v>700</v>
      </c>
      <c r="K7" s="31"/>
      <c r="L7" s="69" t="s">
        <v>12</v>
      </c>
      <c r="M7" s="35">
        <v>1</v>
      </c>
      <c r="N7" s="63">
        <f>IF(M7=$Y$7,$AB$7,IF(M7=$Z$7,$AC$7,IF(M7=$AA$7,$AD$7,0)))*(K4/20000)</f>
        <v>4000</v>
      </c>
      <c r="O7" s="74">
        <f t="shared" si="3"/>
        <v>3388</v>
      </c>
      <c r="P7" s="31"/>
      <c r="Q7" s="38"/>
      <c r="R7" s="121" t="s">
        <v>52</v>
      </c>
      <c r="S7" s="29">
        <v>3</v>
      </c>
      <c r="T7" s="121"/>
      <c r="U7" s="128"/>
      <c r="V7" s="38"/>
      <c r="W7" s="38"/>
      <c r="X7" s="91" t="s">
        <v>12</v>
      </c>
      <c r="Y7" s="15">
        <v>3</v>
      </c>
      <c r="Z7" s="15">
        <v>1</v>
      </c>
      <c r="AA7" s="63">
        <v>2</v>
      </c>
      <c r="AB7" s="78">
        <v>8000</v>
      </c>
      <c r="AC7" s="37">
        <v>4000</v>
      </c>
      <c r="AD7" s="77">
        <v>0</v>
      </c>
      <c r="AE7" s="5"/>
      <c r="AF7" s="5"/>
      <c r="AG7" s="5"/>
      <c r="AH7" s="5"/>
      <c r="AI7" s="5"/>
      <c r="AJ7" s="5"/>
      <c r="AK7" s="5"/>
      <c r="AL7" s="5"/>
      <c r="AM7" s="1"/>
    </row>
    <row r="8" spans="1:39" ht="20.25" customHeight="1" x14ac:dyDescent="0.15">
      <c r="A8" s="117"/>
      <c r="B8" s="55" t="s">
        <v>29</v>
      </c>
      <c r="C8" s="48"/>
      <c r="D8" s="48"/>
      <c r="E8" s="56"/>
      <c r="F8" s="27">
        <v>1500</v>
      </c>
      <c r="G8" s="31"/>
      <c r="H8" s="59">
        <f t="shared" si="0"/>
        <v>0.2</v>
      </c>
      <c r="I8" s="28">
        <f t="shared" si="1"/>
        <v>500</v>
      </c>
      <c r="J8" s="63">
        <f t="shared" si="2"/>
        <v>700</v>
      </c>
      <c r="K8" s="31"/>
      <c r="L8" s="69" t="s">
        <v>11</v>
      </c>
      <c r="M8" s="35">
        <v>3</v>
      </c>
      <c r="N8" s="63">
        <f>IF(M8=$Y$8,$AB$8,IF(M8=$Z$8,$AC$8,IF(M8=$AA$8,$AD$8,0)))*(K4/20000)</f>
        <v>4000</v>
      </c>
      <c r="O8" s="74">
        <f t="shared" si="3"/>
        <v>3388</v>
      </c>
      <c r="P8" s="31"/>
      <c r="Q8" s="38"/>
      <c r="R8" s="121"/>
      <c r="S8" s="30"/>
      <c r="T8" s="122" t="s">
        <v>53</v>
      </c>
      <c r="U8" s="128"/>
      <c r="V8" s="38"/>
      <c r="W8" s="38"/>
      <c r="X8" s="92" t="s">
        <v>11</v>
      </c>
      <c r="Y8" s="79">
        <v>1</v>
      </c>
      <c r="Z8" s="79">
        <v>3</v>
      </c>
      <c r="AA8" s="65">
        <v>2</v>
      </c>
      <c r="AB8" s="80">
        <v>8000</v>
      </c>
      <c r="AC8" s="81">
        <v>4000</v>
      </c>
      <c r="AD8" s="82">
        <v>0</v>
      </c>
      <c r="AE8" s="5"/>
      <c r="AF8" s="5"/>
      <c r="AG8" s="5"/>
      <c r="AH8" s="5"/>
      <c r="AI8" s="5"/>
      <c r="AJ8" s="5"/>
      <c r="AK8" s="5"/>
      <c r="AL8" s="5"/>
      <c r="AM8" s="1"/>
    </row>
    <row r="9" spans="1:39" ht="20.25" customHeight="1" x14ac:dyDescent="0.15">
      <c r="A9" s="118"/>
      <c r="B9" s="57"/>
      <c r="C9" s="48"/>
      <c r="D9" s="48"/>
      <c r="E9" s="56"/>
      <c r="F9" s="27"/>
      <c r="G9" s="68"/>
      <c r="H9" s="60">
        <f t="shared" si="0"/>
        <v>0</v>
      </c>
      <c r="I9" s="64">
        <f t="shared" ref="I5:I9" si="4">IF(B9=0,0,2000-F9)</f>
        <v>0</v>
      </c>
      <c r="J9" s="65">
        <f t="shared" si="2"/>
        <v>0</v>
      </c>
      <c r="K9" s="68"/>
      <c r="L9" s="71" t="s">
        <v>44</v>
      </c>
      <c r="M9" s="72"/>
      <c r="N9" s="73">
        <f>SUM(N4:N8)</f>
        <v>32000</v>
      </c>
      <c r="O9" s="76">
        <f t="shared" si="3"/>
        <v>0</v>
      </c>
      <c r="P9" s="68"/>
      <c r="Q9" s="38"/>
      <c r="R9" s="120" t="s">
        <v>58</v>
      </c>
      <c r="S9" s="26">
        <v>4</v>
      </c>
      <c r="T9" s="123"/>
      <c r="U9" s="128"/>
      <c r="V9" s="38"/>
      <c r="W9" s="38"/>
      <c r="X9" s="40"/>
      <c r="Y9" s="40"/>
      <c r="Z9" s="40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1"/>
    </row>
    <row r="10" spans="1:39" ht="20.25" customHeight="1" x14ac:dyDescent="0.15">
      <c r="A10" s="51" t="s">
        <v>18</v>
      </c>
      <c r="B10" s="49" t="s">
        <v>31</v>
      </c>
      <c r="C10" s="50"/>
      <c r="D10" s="50"/>
      <c r="E10" s="127">
        <f>IF(S5=0,0,ROUND(AVERAGE(S5:S11),0))</f>
        <v>4</v>
      </c>
      <c r="F10" s="49" t="s">
        <v>47</v>
      </c>
      <c r="G10" s="50"/>
      <c r="H10" s="104">
        <f>IF(E10=0,0,IF((A11/K4*1.25-E10*0.05)&gt;0.9,0.9,ROUND(A11/K4*1.25-E10*0.05,2)))</f>
        <v>0.57999999999999996</v>
      </c>
      <c r="I10" s="49" t="s">
        <v>48</v>
      </c>
      <c r="J10" s="50"/>
      <c r="K10" s="106">
        <f>N9*H10</f>
        <v>18560</v>
      </c>
      <c r="L10" s="111" t="s">
        <v>50</v>
      </c>
      <c r="M10" s="112"/>
      <c r="N10" s="112"/>
      <c r="O10" s="112"/>
      <c r="P10" s="115">
        <f>P4/(K4/20000)</f>
        <v>13440</v>
      </c>
      <c r="Q10" s="42"/>
      <c r="R10" s="121" t="s">
        <v>17</v>
      </c>
      <c r="S10" s="29">
        <v>5</v>
      </c>
      <c r="T10" s="122" t="s">
        <v>55</v>
      </c>
      <c r="U10" s="128"/>
      <c r="V10" s="42"/>
      <c r="W10" s="42"/>
      <c r="X10" s="40"/>
      <c r="Y10" s="40"/>
      <c r="Z10" s="40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1"/>
    </row>
    <row r="11" spans="1:39" ht="20.25" customHeight="1" x14ac:dyDescent="0.15">
      <c r="A11" s="129">
        <f>K4-G4</f>
        <v>12500</v>
      </c>
      <c r="B11" s="49" t="s">
        <v>32</v>
      </c>
      <c r="C11" s="50"/>
      <c r="D11" s="50"/>
      <c r="E11" s="127">
        <f>IF(U5=0,0,ROUND(AVERAGE(U5:U11),0))</f>
        <v>0</v>
      </c>
      <c r="F11" s="102" t="s">
        <v>33</v>
      </c>
      <c r="G11" s="103"/>
      <c r="H11" s="105">
        <f>IF(E11=0,0,ROUND(0.1-(0.01*E11)+(A11/K4*0.03),3))</f>
        <v>0</v>
      </c>
      <c r="I11" s="102" t="s">
        <v>49</v>
      </c>
      <c r="J11" s="103"/>
      <c r="K11" s="107">
        <f>IF(E11=0,0,A11*(1+H11)^5)</f>
        <v>0</v>
      </c>
      <c r="L11" s="113"/>
      <c r="M11" s="114"/>
      <c r="N11" s="114"/>
      <c r="O11" s="114"/>
      <c r="P11" s="116"/>
      <c r="Q11" s="44"/>
      <c r="R11" s="121"/>
      <c r="S11" s="30"/>
      <c r="T11" s="123"/>
      <c r="U11" s="128"/>
      <c r="V11" s="44"/>
      <c r="W11" s="44"/>
      <c r="X11" s="44"/>
      <c r="Y11" s="44"/>
      <c r="Z11" s="44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1"/>
    </row>
    <row r="12" spans="1:39" ht="20.25" customHeight="1" x14ac:dyDescent="0.15">
      <c r="A12" s="7"/>
      <c r="B12" s="8"/>
      <c r="C12" s="8"/>
      <c r="D12" s="8"/>
      <c r="E12" s="8"/>
      <c r="F12" s="8"/>
      <c r="G12" s="8"/>
      <c r="H12" s="8"/>
      <c r="I12" s="12"/>
      <c r="J12" s="13"/>
      <c r="L12" s="13"/>
      <c r="M12" s="13"/>
      <c r="N12" s="13"/>
      <c r="O12" s="13"/>
      <c r="P12" s="13"/>
      <c r="Q12" s="13"/>
      <c r="R12" s="13"/>
      <c r="S12" s="13"/>
      <c r="T12" s="119"/>
      <c r="U12" s="13"/>
      <c r="V12" s="13"/>
      <c r="W12" s="13"/>
      <c r="X12" s="13"/>
      <c r="Y12" s="13"/>
      <c r="Z12" s="13"/>
      <c r="AA12" s="9"/>
      <c r="AB12" s="8"/>
      <c r="AC12" s="10"/>
      <c r="AD12" s="10"/>
      <c r="AE12" s="6"/>
      <c r="AF12" s="1"/>
      <c r="AG12" s="1"/>
      <c r="AH12" s="1"/>
      <c r="AI12" s="1"/>
      <c r="AJ12" s="1"/>
      <c r="AK12" s="1"/>
      <c r="AL12" s="1"/>
      <c r="AM12" s="1"/>
    </row>
    <row r="13" spans="1:39" ht="20.25" customHeight="1" x14ac:dyDescent="0.15">
      <c r="A13" s="14"/>
      <c r="B13" s="22"/>
      <c r="C13" s="22"/>
      <c r="D13" s="22"/>
      <c r="E13" s="22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6"/>
      <c r="AB13" s="45"/>
      <c r="AC13" s="17"/>
      <c r="AD13" s="18"/>
      <c r="AE13" s="6"/>
      <c r="AF13" s="1"/>
      <c r="AG13" s="1"/>
      <c r="AH13" s="1"/>
      <c r="AI13" s="1"/>
      <c r="AJ13" s="1"/>
      <c r="AK13" s="1"/>
      <c r="AL13" s="1"/>
      <c r="AM13" s="1"/>
    </row>
    <row r="14" spans="1:39" ht="20.25" customHeight="1" x14ac:dyDescent="0.15">
      <c r="A14" s="93" t="s">
        <v>19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15"/>
      <c r="W14" s="15"/>
      <c r="X14" s="15"/>
      <c r="Y14" s="15"/>
      <c r="Z14" s="15"/>
      <c r="AA14" s="46"/>
      <c r="AB14" s="45"/>
      <c r="AC14" s="17"/>
      <c r="AD14" s="18"/>
      <c r="AE14" s="6"/>
      <c r="AF14" s="1"/>
      <c r="AG14" s="1"/>
      <c r="AH14" s="1"/>
      <c r="AI14" s="1"/>
      <c r="AJ14" s="1"/>
      <c r="AK14" s="1"/>
      <c r="AL14" s="1"/>
      <c r="AM14" s="1"/>
    </row>
    <row r="15" spans="1:39" ht="20.25" customHeight="1" x14ac:dyDescent="0.15">
      <c r="A15" s="52" t="s">
        <v>30</v>
      </c>
      <c r="B15" s="53" t="s">
        <v>29</v>
      </c>
      <c r="C15" s="33"/>
      <c r="D15" s="33"/>
      <c r="E15" s="54"/>
      <c r="F15" s="58" t="s">
        <v>2</v>
      </c>
      <c r="G15" s="58" t="s">
        <v>6</v>
      </c>
      <c r="H15" s="58" t="s">
        <v>5</v>
      </c>
      <c r="I15" s="61" t="s">
        <v>1</v>
      </c>
      <c r="J15" s="62"/>
      <c r="K15" s="66" t="s">
        <v>10</v>
      </c>
      <c r="L15" s="53" t="s">
        <v>34</v>
      </c>
      <c r="M15" s="33"/>
      <c r="N15" s="54"/>
      <c r="O15" s="58" t="s">
        <v>45</v>
      </c>
      <c r="P15" s="66" t="s">
        <v>46</v>
      </c>
      <c r="Q15" s="39"/>
      <c r="R15" s="100" t="s">
        <v>57</v>
      </c>
      <c r="S15" s="101"/>
      <c r="T15" s="101"/>
      <c r="U15" s="124"/>
      <c r="V15" s="15"/>
      <c r="W15" s="15"/>
      <c r="X15" s="15"/>
      <c r="Y15" s="15"/>
      <c r="Z15" s="15"/>
      <c r="AA15" s="16"/>
      <c r="AB15" s="45"/>
      <c r="AC15" s="17"/>
      <c r="AD15" s="18"/>
      <c r="AE15" s="6"/>
      <c r="AF15" s="1"/>
      <c r="AG15" s="1"/>
      <c r="AH15" s="1"/>
      <c r="AI15" s="1"/>
      <c r="AJ15" s="1"/>
      <c r="AK15" s="1"/>
      <c r="AL15" s="1"/>
      <c r="AM15" s="1"/>
    </row>
    <row r="16" spans="1:39" ht="20.25" customHeight="1" x14ac:dyDescent="0.15">
      <c r="A16" s="97"/>
      <c r="B16" s="94"/>
      <c r="C16" s="95"/>
      <c r="D16" s="95"/>
      <c r="E16" s="96"/>
      <c r="F16" s="97"/>
      <c r="G16" s="98"/>
      <c r="H16" s="98"/>
      <c r="I16" s="108" t="s">
        <v>4</v>
      </c>
      <c r="J16" s="109" t="s">
        <v>3</v>
      </c>
      <c r="K16" s="99"/>
      <c r="L16" s="108" t="s">
        <v>41</v>
      </c>
      <c r="M16" s="110" t="s">
        <v>42</v>
      </c>
      <c r="N16" s="109" t="s">
        <v>43</v>
      </c>
      <c r="O16" s="98"/>
      <c r="P16" s="99"/>
      <c r="Q16" s="38"/>
      <c r="R16" s="125" t="s">
        <v>7</v>
      </c>
      <c r="S16" s="125"/>
      <c r="T16" s="125" t="s">
        <v>8</v>
      </c>
      <c r="U16" s="125"/>
      <c r="V16" s="15"/>
      <c r="W16" s="15"/>
      <c r="X16" s="15"/>
      <c r="Y16" s="15"/>
      <c r="Z16" s="15"/>
      <c r="AA16" s="46"/>
      <c r="AB16" s="45"/>
      <c r="AC16" s="17"/>
      <c r="AD16" s="18"/>
      <c r="AE16" s="6"/>
      <c r="AF16" s="1"/>
      <c r="AG16" s="1"/>
      <c r="AH16" s="1"/>
      <c r="AI16" s="1"/>
      <c r="AJ16" s="1"/>
      <c r="AK16" s="1"/>
      <c r="AL16" s="1"/>
      <c r="AM16" s="1"/>
    </row>
    <row r="17" spans="1:39" ht="20.25" customHeight="1" x14ac:dyDescent="0.15">
      <c r="A17" s="117"/>
      <c r="B17" s="55"/>
      <c r="C17" s="48"/>
      <c r="D17" s="48"/>
      <c r="E17" s="56"/>
      <c r="F17" s="27"/>
      <c r="G17" s="31">
        <f>SUM(F17:F22)</f>
        <v>0</v>
      </c>
      <c r="H17" s="59">
        <f>IF($G$4=0,0,F17/$G$4)</f>
        <v>0</v>
      </c>
      <c r="I17" s="28">
        <f>IF(B17=0,0,2000-F17)</f>
        <v>0</v>
      </c>
      <c r="J17" s="63">
        <f>I17*1.4</f>
        <v>0</v>
      </c>
      <c r="K17" s="31">
        <f>IF(G17=0,4000,(SUM(F17:F22)+SUM(I17:I22))*2)</f>
        <v>4000</v>
      </c>
      <c r="L17" s="69" t="s">
        <v>15</v>
      </c>
      <c r="M17" s="35"/>
      <c r="N17" s="63">
        <f>IF(M17=$Y$4,$AB$4,IF(M17=$Z$4,$AC$4,IF(M17=$AA$4,$AD$4,0)))*(K17/20000)</f>
        <v>0</v>
      </c>
      <c r="O17" s="74">
        <f>$P$4*H17+J17</f>
        <v>0</v>
      </c>
      <c r="P17" s="75">
        <f>N22-K23-K24</f>
        <v>0</v>
      </c>
      <c r="Q17" s="38"/>
      <c r="R17" s="126" t="s">
        <v>56</v>
      </c>
      <c r="S17" s="126" t="s">
        <v>9</v>
      </c>
      <c r="T17" s="126" t="s">
        <v>56</v>
      </c>
      <c r="U17" s="126" t="s">
        <v>9</v>
      </c>
      <c r="V17" s="15"/>
      <c r="W17" s="15"/>
      <c r="X17" s="15"/>
      <c r="Y17" s="15"/>
      <c r="Z17" s="15"/>
      <c r="AA17" s="19"/>
      <c r="AB17" s="45"/>
      <c r="AC17" s="17"/>
      <c r="AD17" s="18"/>
      <c r="AE17" s="6"/>
      <c r="AF17" s="1"/>
      <c r="AG17" s="1"/>
      <c r="AH17" s="1"/>
      <c r="AI17" s="1"/>
      <c r="AJ17" s="1"/>
      <c r="AK17" s="1"/>
      <c r="AL17" s="1"/>
      <c r="AM17" s="1"/>
    </row>
    <row r="18" spans="1:39" ht="20.25" customHeight="1" x14ac:dyDescent="0.15">
      <c r="A18" s="117"/>
      <c r="B18" s="55"/>
      <c r="C18" s="48"/>
      <c r="D18" s="48"/>
      <c r="E18" s="56"/>
      <c r="F18" s="27"/>
      <c r="G18" s="31"/>
      <c r="H18" s="59">
        <f t="shared" ref="H18:H22" si="5">IF($G$4=0,0,F18/$G$4)</f>
        <v>0</v>
      </c>
      <c r="I18" s="28">
        <f t="shared" ref="I18:I22" si="6">IF(B18=0,0,2000-F18)</f>
        <v>0</v>
      </c>
      <c r="J18" s="63">
        <f t="shared" ref="J18:J22" si="7">I18*1.4</f>
        <v>0</v>
      </c>
      <c r="K18" s="31"/>
      <c r="L18" s="69" t="s">
        <v>14</v>
      </c>
      <c r="M18" s="47"/>
      <c r="N18" s="63">
        <f>IF(M18=$Y$5,$AB$5,IF(M18=$Z$5,$AC$5,IF(M18=$AA$5,$AD$5,0)))*(K17/20000)</f>
        <v>0</v>
      </c>
      <c r="O18" s="74">
        <f t="shared" ref="O18:O22" si="8">$P$4*H18+J18</f>
        <v>0</v>
      </c>
      <c r="P18" s="31"/>
      <c r="Q18" s="38"/>
      <c r="R18" s="120" t="s">
        <v>16</v>
      </c>
      <c r="S18" s="26"/>
      <c r="T18" s="121" t="s">
        <v>54</v>
      </c>
      <c r="U18" s="128"/>
      <c r="V18" s="20"/>
      <c r="W18" s="20"/>
      <c r="X18" s="20"/>
      <c r="Y18" s="20"/>
      <c r="Z18" s="20"/>
      <c r="AA18" s="20"/>
      <c r="AB18" s="20"/>
      <c r="AC18" s="21"/>
      <c r="AD18" s="21"/>
      <c r="AE18" s="6"/>
      <c r="AF18" s="1"/>
      <c r="AG18" s="1"/>
      <c r="AH18" s="1"/>
      <c r="AI18" s="1"/>
      <c r="AJ18" s="1"/>
      <c r="AK18" s="1"/>
      <c r="AL18" s="1"/>
      <c r="AM18" s="1"/>
    </row>
    <row r="19" spans="1:39" ht="20.25" customHeight="1" x14ac:dyDescent="0.15">
      <c r="A19" s="117"/>
      <c r="B19" s="55"/>
      <c r="C19" s="48"/>
      <c r="D19" s="48"/>
      <c r="E19" s="56"/>
      <c r="F19" s="27"/>
      <c r="G19" s="31"/>
      <c r="H19" s="59">
        <f t="shared" si="5"/>
        <v>0</v>
      </c>
      <c r="I19" s="28">
        <f t="shared" si="6"/>
        <v>0</v>
      </c>
      <c r="J19" s="63">
        <f t="shared" si="7"/>
        <v>0</v>
      </c>
      <c r="K19" s="31"/>
      <c r="L19" s="70" t="s">
        <v>13</v>
      </c>
      <c r="M19" s="34"/>
      <c r="N19" s="63">
        <f>IF(M19=$Y$6,$AB$6,IF(M19=$Z$6,$AC$6,IF(M19=$AA$6,$AD$6,0)))*(K17/20000)</f>
        <v>0</v>
      </c>
      <c r="O19" s="74">
        <f t="shared" si="8"/>
        <v>0</v>
      </c>
      <c r="P19" s="31"/>
      <c r="Q19" s="38"/>
      <c r="R19" s="120" t="s">
        <v>51</v>
      </c>
      <c r="S19" s="26"/>
      <c r="T19" s="121"/>
      <c r="U19" s="128"/>
      <c r="V19" s="20"/>
      <c r="W19" s="20"/>
      <c r="X19" s="20"/>
      <c r="Y19" s="20"/>
      <c r="Z19" s="20"/>
      <c r="AA19" s="20"/>
      <c r="AB19" s="20"/>
      <c r="AC19" s="21"/>
      <c r="AD19" s="21"/>
      <c r="AE19" s="6"/>
      <c r="AF19" s="1"/>
      <c r="AG19" s="1"/>
      <c r="AH19" s="1"/>
      <c r="AI19" s="1"/>
      <c r="AJ19" s="1"/>
      <c r="AK19" s="1"/>
      <c r="AL19" s="1"/>
      <c r="AM19" s="1"/>
    </row>
    <row r="20" spans="1:39" ht="20.25" customHeight="1" x14ac:dyDescent="0.15">
      <c r="A20" s="117"/>
      <c r="B20" s="55"/>
      <c r="C20" s="48"/>
      <c r="D20" s="48"/>
      <c r="E20" s="56"/>
      <c r="F20" s="27"/>
      <c r="G20" s="31"/>
      <c r="H20" s="59">
        <f t="shared" si="5"/>
        <v>0</v>
      </c>
      <c r="I20" s="28">
        <f t="shared" si="6"/>
        <v>0</v>
      </c>
      <c r="J20" s="63">
        <f t="shared" si="7"/>
        <v>0</v>
      </c>
      <c r="K20" s="31"/>
      <c r="L20" s="69" t="s">
        <v>12</v>
      </c>
      <c r="M20" s="35"/>
      <c r="N20" s="63">
        <f>IF(M20=$Y$7,$AB$7,IF(M20=$Z$7,$AC$7,IF(M20=$AA$7,$AD$7,0)))*(K17/20000)</f>
        <v>0</v>
      </c>
      <c r="O20" s="74">
        <f t="shared" si="8"/>
        <v>0</v>
      </c>
      <c r="P20" s="31"/>
      <c r="Q20" s="38"/>
      <c r="R20" s="121" t="s">
        <v>52</v>
      </c>
      <c r="S20" s="29"/>
      <c r="T20" s="121"/>
      <c r="U20" s="128"/>
      <c r="V20" s="14"/>
      <c r="W20" s="14"/>
      <c r="X20" s="14"/>
      <c r="Y20" s="14"/>
      <c r="Z20" s="14"/>
      <c r="AA20" s="20"/>
      <c r="AB20" s="15"/>
      <c r="AC20" s="21"/>
      <c r="AD20" s="21"/>
      <c r="AE20" s="6"/>
      <c r="AF20" s="1"/>
      <c r="AG20" s="1"/>
      <c r="AH20" s="1"/>
      <c r="AI20" s="1"/>
      <c r="AJ20" s="1"/>
      <c r="AK20" s="1"/>
      <c r="AL20" s="1"/>
      <c r="AM20" s="1"/>
    </row>
    <row r="21" spans="1:39" ht="20.25" customHeight="1" x14ac:dyDescent="0.15">
      <c r="A21" s="117"/>
      <c r="B21" s="55"/>
      <c r="C21" s="48"/>
      <c r="D21" s="48"/>
      <c r="E21" s="56"/>
      <c r="F21" s="27"/>
      <c r="G21" s="31"/>
      <c r="H21" s="59">
        <f t="shared" si="5"/>
        <v>0</v>
      </c>
      <c r="I21" s="28">
        <f t="shared" si="6"/>
        <v>0</v>
      </c>
      <c r="J21" s="63">
        <f t="shared" si="7"/>
        <v>0</v>
      </c>
      <c r="K21" s="31"/>
      <c r="L21" s="69" t="s">
        <v>11</v>
      </c>
      <c r="M21" s="35"/>
      <c r="N21" s="63">
        <f>IF(M21=$Y$8,$AB$8,IF(M21=$Z$8,$AC$8,IF(M21=$AA$8,$AD$8,0)))*(K17/20000)</f>
        <v>0</v>
      </c>
      <c r="O21" s="74">
        <f t="shared" si="8"/>
        <v>0</v>
      </c>
      <c r="P21" s="31"/>
      <c r="Q21" s="38"/>
      <c r="R21" s="121"/>
      <c r="S21" s="30"/>
      <c r="T21" s="122" t="s">
        <v>53</v>
      </c>
      <c r="U21" s="128"/>
      <c r="V21" s="22"/>
      <c r="W21" s="22"/>
      <c r="X21" s="22"/>
      <c r="Y21" s="22"/>
      <c r="Z21" s="22"/>
      <c r="AA21" s="22"/>
      <c r="AB21" s="22"/>
      <c r="AC21" s="22"/>
      <c r="AD21" s="22"/>
      <c r="AE21" s="6"/>
      <c r="AF21" s="1"/>
      <c r="AG21" s="1"/>
      <c r="AH21" s="1"/>
      <c r="AI21" s="1"/>
      <c r="AJ21" s="1"/>
      <c r="AK21" s="1"/>
      <c r="AL21" s="1"/>
      <c r="AM21" s="1"/>
    </row>
    <row r="22" spans="1:39" ht="20.25" customHeight="1" x14ac:dyDescent="0.15">
      <c r="A22" s="118"/>
      <c r="B22" s="57"/>
      <c r="C22" s="48"/>
      <c r="D22" s="48"/>
      <c r="E22" s="56"/>
      <c r="F22" s="27"/>
      <c r="G22" s="68"/>
      <c r="H22" s="60">
        <f t="shared" si="5"/>
        <v>0</v>
      </c>
      <c r="I22" s="64">
        <f t="shared" si="6"/>
        <v>0</v>
      </c>
      <c r="J22" s="65">
        <f t="shared" si="7"/>
        <v>0</v>
      </c>
      <c r="K22" s="68"/>
      <c r="L22" s="71" t="s">
        <v>44</v>
      </c>
      <c r="M22" s="72"/>
      <c r="N22" s="73">
        <f>SUM(N17:N21)</f>
        <v>0</v>
      </c>
      <c r="O22" s="76">
        <f t="shared" si="8"/>
        <v>0</v>
      </c>
      <c r="P22" s="68"/>
      <c r="Q22" s="38"/>
      <c r="R22" s="120" t="s">
        <v>58</v>
      </c>
      <c r="S22" s="26"/>
      <c r="T22" s="123"/>
      <c r="U22" s="128"/>
      <c r="V22" s="22"/>
      <c r="W22" s="22"/>
      <c r="X22" s="22"/>
      <c r="Y22" s="22"/>
      <c r="Z22" s="22"/>
      <c r="AA22" s="22"/>
      <c r="AB22" s="22"/>
      <c r="AC22" s="22"/>
      <c r="AD22" s="22"/>
      <c r="AE22" s="6"/>
      <c r="AF22" s="1"/>
      <c r="AG22" s="1"/>
      <c r="AH22" s="1"/>
      <c r="AI22" s="1"/>
      <c r="AJ22" s="1"/>
      <c r="AK22" s="1"/>
      <c r="AL22" s="1"/>
      <c r="AM22" s="1"/>
    </row>
    <row r="23" spans="1:39" ht="20.25" customHeight="1" x14ac:dyDescent="0.15">
      <c r="A23" s="51" t="s">
        <v>18</v>
      </c>
      <c r="B23" s="49" t="s">
        <v>31</v>
      </c>
      <c r="C23" s="50"/>
      <c r="D23" s="50"/>
      <c r="E23" s="127">
        <f>IF(S18=0,0,ROUND(AVERAGE(S18:S24),0))</f>
        <v>0</v>
      </c>
      <c r="F23" s="49" t="s">
        <v>47</v>
      </c>
      <c r="G23" s="50"/>
      <c r="H23" s="104">
        <f>IF(E23=0,0,IF((A24/K17*1.25-E23*0.05)&gt;0.9,0.9,ROUND(A24/K17*1.25-E23*0.05,2)))</f>
        <v>0</v>
      </c>
      <c r="I23" s="49" t="s">
        <v>48</v>
      </c>
      <c r="J23" s="50"/>
      <c r="K23" s="106">
        <f>N22*H23</f>
        <v>0</v>
      </c>
      <c r="L23" s="111" t="s">
        <v>50</v>
      </c>
      <c r="M23" s="112"/>
      <c r="N23" s="112"/>
      <c r="O23" s="112"/>
      <c r="P23" s="115">
        <f>P17/(K17/20000)</f>
        <v>0</v>
      </c>
      <c r="Q23" s="42"/>
      <c r="R23" s="121" t="s">
        <v>17</v>
      </c>
      <c r="S23" s="29"/>
      <c r="T23" s="122" t="s">
        <v>55</v>
      </c>
      <c r="U23" s="128"/>
      <c r="V23" s="7"/>
      <c r="W23" s="7"/>
      <c r="X23" s="7"/>
      <c r="Y23" s="7"/>
      <c r="Z23" s="7"/>
      <c r="AA23" s="7"/>
      <c r="AB23" s="7"/>
      <c r="AC23" s="7"/>
      <c r="AD23" s="7"/>
      <c r="AE23" s="6"/>
      <c r="AF23" s="1"/>
      <c r="AG23" s="1"/>
      <c r="AH23" s="1"/>
      <c r="AI23" s="1"/>
      <c r="AJ23" s="1"/>
      <c r="AK23" s="1"/>
      <c r="AL23" s="1"/>
      <c r="AM23" s="1"/>
    </row>
    <row r="24" spans="1:39" ht="20.25" customHeight="1" x14ac:dyDescent="0.15">
      <c r="A24" s="129">
        <f>K17-G17</f>
        <v>4000</v>
      </c>
      <c r="B24" s="49" t="s">
        <v>32</v>
      </c>
      <c r="C24" s="50"/>
      <c r="D24" s="50"/>
      <c r="E24" s="127">
        <f>IF(U18=0,0,ROUND(AVERAGE(U18:U24),0))</f>
        <v>0</v>
      </c>
      <c r="F24" s="102" t="s">
        <v>33</v>
      </c>
      <c r="G24" s="103"/>
      <c r="H24" s="105">
        <f>IF(E24=0,0,ROUND(0.1-(0.01*E24)+(A24/K17*0.03),3))</f>
        <v>0</v>
      </c>
      <c r="I24" s="102" t="s">
        <v>49</v>
      </c>
      <c r="J24" s="103"/>
      <c r="K24" s="107">
        <f>IF(E24=0,0,A24*(1+H24)^5)</f>
        <v>0</v>
      </c>
      <c r="L24" s="113"/>
      <c r="M24" s="114"/>
      <c r="N24" s="114"/>
      <c r="O24" s="114"/>
      <c r="P24" s="116"/>
      <c r="Q24" s="44"/>
      <c r="R24" s="121"/>
      <c r="S24" s="30"/>
      <c r="T24" s="123"/>
      <c r="U24" s="128"/>
      <c r="V24" s="7"/>
      <c r="W24" s="7"/>
      <c r="X24" s="7"/>
      <c r="Y24" s="7"/>
      <c r="Z24" s="7"/>
      <c r="AA24" s="9"/>
      <c r="AB24" s="8"/>
      <c r="AC24" s="10"/>
      <c r="AD24" s="11"/>
      <c r="AE24" s="6"/>
      <c r="AF24" s="1"/>
      <c r="AG24" s="1"/>
      <c r="AH24" s="1"/>
      <c r="AI24" s="1"/>
      <c r="AJ24" s="1"/>
      <c r="AK24" s="1"/>
      <c r="AL24" s="1"/>
      <c r="AM24" s="1"/>
    </row>
    <row r="25" spans="1:39" ht="20.25" customHeight="1" x14ac:dyDescent="0.15">
      <c r="A25" s="7"/>
      <c r="B25" s="8"/>
      <c r="C25" s="8"/>
      <c r="D25" s="8"/>
      <c r="E25" s="8"/>
      <c r="F25" s="8"/>
      <c r="G25" s="8"/>
      <c r="H25" s="8"/>
      <c r="I25" s="12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9"/>
      <c r="AB25" s="8"/>
      <c r="AC25" s="10"/>
      <c r="AD25" s="11"/>
      <c r="AE25" s="6"/>
      <c r="AF25" s="1"/>
      <c r="AG25" s="1"/>
      <c r="AH25" s="1"/>
      <c r="AI25" s="1"/>
      <c r="AJ25" s="1"/>
      <c r="AK25" s="1"/>
      <c r="AL25" s="1"/>
      <c r="AM25" s="1"/>
    </row>
    <row r="26" spans="1:39" ht="20.25" customHeight="1" x14ac:dyDescent="0.15">
      <c r="A26" s="14"/>
      <c r="B26" s="22"/>
      <c r="C26" s="22"/>
      <c r="D26" s="22"/>
      <c r="E26" s="22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6"/>
      <c r="AB26" s="45"/>
      <c r="AC26" s="17"/>
      <c r="AD26" s="18"/>
      <c r="AE26" s="6"/>
      <c r="AF26" s="1"/>
      <c r="AG26" s="1"/>
      <c r="AH26" s="1"/>
      <c r="AI26" s="1"/>
      <c r="AJ26" s="1"/>
      <c r="AK26" s="1"/>
      <c r="AL26" s="1"/>
      <c r="AM26" s="1"/>
    </row>
    <row r="27" spans="1:39" ht="20.25" customHeight="1" x14ac:dyDescent="0.15">
      <c r="A27" s="93" t="s">
        <v>20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15"/>
      <c r="W27" s="15"/>
      <c r="X27" s="15"/>
      <c r="Y27" s="15"/>
      <c r="Z27" s="15"/>
      <c r="AA27" s="46"/>
      <c r="AB27" s="45"/>
      <c r="AC27" s="17"/>
      <c r="AD27" s="18"/>
      <c r="AE27" s="6"/>
      <c r="AF27" s="1"/>
      <c r="AG27" s="1"/>
      <c r="AH27" s="1"/>
      <c r="AI27" s="1"/>
      <c r="AJ27" s="1"/>
      <c r="AK27" s="1"/>
      <c r="AL27" s="1"/>
      <c r="AM27" s="1"/>
    </row>
    <row r="28" spans="1:39" ht="20.25" customHeight="1" x14ac:dyDescent="0.15">
      <c r="A28" s="52" t="s">
        <v>30</v>
      </c>
      <c r="B28" s="53" t="s">
        <v>29</v>
      </c>
      <c r="C28" s="33"/>
      <c r="D28" s="33"/>
      <c r="E28" s="54"/>
      <c r="F28" s="58" t="s">
        <v>2</v>
      </c>
      <c r="G28" s="58" t="s">
        <v>6</v>
      </c>
      <c r="H28" s="58" t="s">
        <v>5</v>
      </c>
      <c r="I28" s="61" t="s">
        <v>1</v>
      </c>
      <c r="J28" s="62"/>
      <c r="K28" s="66" t="s">
        <v>10</v>
      </c>
      <c r="L28" s="53" t="s">
        <v>34</v>
      </c>
      <c r="M28" s="33"/>
      <c r="N28" s="54"/>
      <c r="O28" s="58" t="s">
        <v>45</v>
      </c>
      <c r="P28" s="66" t="s">
        <v>46</v>
      </c>
      <c r="Q28" s="39"/>
      <c r="R28" s="100" t="s">
        <v>57</v>
      </c>
      <c r="S28" s="101"/>
      <c r="T28" s="101"/>
      <c r="U28" s="124"/>
      <c r="V28" s="15"/>
      <c r="W28" s="15"/>
      <c r="X28" s="15"/>
      <c r="Y28" s="15"/>
      <c r="Z28" s="15"/>
      <c r="AA28" s="16"/>
      <c r="AB28" s="45"/>
      <c r="AC28" s="17"/>
      <c r="AD28" s="18"/>
      <c r="AE28" s="6"/>
      <c r="AF28" s="1"/>
      <c r="AG28" s="1"/>
      <c r="AH28" s="1"/>
      <c r="AI28" s="1"/>
      <c r="AJ28" s="1"/>
      <c r="AK28" s="1"/>
      <c r="AL28" s="1"/>
      <c r="AM28" s="1"/>
    </row>
    <row r="29" spans="1:39" ht="20.25" customHeight="1" x14ac:dyDescent="0.15">
      <c r="A29" s="97"/>
      <c r="B29" s="94"/>
      <c r="C29" s="95"/>
      <c r="D29" s="95"/>
      <c r="E29" s="96"/>
      <c r="F29" s="97"/>
      <c r="G29" s="98"/>
      <c r="H29" s="98"/>
      <c r="I29" s="108" t="s">
        <v>4</v>
      </c>
      <c r="J29" s="109" t="s">
        <v>3</v>
      </c>
      <c r="K29" s="99"/>
      <c r="L29" s="108" t="s">
        <v>41</v>
      </c>
      <c r="M29" s="110" t="s">
        <v>42</v>
      </c>
      <c r="N29" s="109" t="s">
        <v>43</v>
      </c>
      <c r="O29" s="98"/>
      <c r="P29" s="99"/>
      <c r="Q29" s="38"/>
      <c r="R29" s="125" t="s">
        <v>7</v>
      </c>
      <c r="S29" s="125"/>
      <c r="T29" s="125" t="s">
        <v>8</v>
      </c>
      <c r="U29" s="125"/>
      <c r="V29" s="15"/>
      <c r="W29" s="15"/>
      <c r="X29" s="15"/>
      <c r="Y29" s="15"/>
      <c r="Z29" s="15"/>
      <c r="AA29" s="46"/>
      <c r="AB29" s="45"/>
      <c r="AC29" s="17"/>
      <c r="AD29" s="18"/>
      <c r="AE29" s="6"/>
      <c r="AF29" s="1"/>
      <c r="AG29" s="1"/>
      <c r="AH29" s="1"/>
      <c r="AI29" s="1"/>
      <c r="AJ29" s="1"/>
      <c r="AK29" s="1"/>
      <c r="AL29" s="1"/>
      <c r="AM29" s="1"/>
    </row>
    <row r="30" spans="1:39" ht="20.25" customHeight="1" x14ac:dyDescent="0.15">
      <c r="A30" s="117"/>
      <c r="B30" s="55"/>
      <c r="C30" s="48"/>
      <c r="D30" s="48"/>
      <c r="E30" s="56"/>
      <c r="F30" s="27"/>
      <c r="G30" s="31">
        <f>SUM(F30:F35)</f>
        <v>0</v>
      </c>
      <c r="H30" s="59">
        <f>IF($G$4=0,0,F30/$G$4)</f>
        <v>0</v>
      </c>
      <c r="I30" s="28">
        <f>IF(B30=0,0,2000-F30)</f>
        <v>0</v>
      </c>
      <c r="J30" s="63">
        <f>I30*1.4</f>
        <v>0</v>
      </c>
      <c r="K30" s="31">
        <f>IF(G30=0,4000,(SUM(F30:F35)+SUM(I30:I35))*2)</f>
        <v>4000</v>
      </c>
      <c r="L30" s="69" t="s">
        <v>15</v>
      </c>
      <c r="M30" s="35"/>
      <c r="N30" s="63">
        <f>IF(M30=$Y$4,$AB$4,IF(M30=$Z$4,$AC$4,IF(M30=$AA$4,$AD$4,0)))*(K30/20000)</f>
        <v>0</v>
      </c>
      <c r="O30" s="74">
        <f>$P$4*H30+J30</f>
        <v>0</v>
      </c>
      <c r="P30" s="75">
        <f>N35-K36-K37</f>
        <v>0</v>
      </c>
      <c r="Q30" s="38"/>
      <c r="R30" s="126" t="s">
        <v>56</v>
      </c>
      <c r="S30" s="126" t="s">
        <v>9</v>
      </c>
      <c r="T30" s="126" t="s">
        <v>56</v>
      </c>
      <c r="U30" s="126" t="s">
        <v>9</v>
      </c>
      <c r="V30" s="15"/>
      <c r="W30" s="15"/>
      <c r="X30" s="15"/>
      <c r="Y30" s="15"/>
      <c r="Z30" s="15"/>
      <c r="AA30" s="19"/>
      <c r="AB30" s="45"/>
      <c r="AC30" s="17"/>
      <c r="AD30" s="18"/>
      <c r="AE30" s="6"/>
      <c r="AF30" s="1"/>
      <c r="AG30" s="1"/>
      <c r="AH30" s="1"/>
      <c r="AI30" s="1"/>
      <c r="AJ30" s="1"/>
      <c r="AK30" s="1"/>
      <c r="AL30" s="1"/>
      <c r="AM30" s="1"/>
    </row>
    <row r="31" spans="1:39" ht="20.25" customHeight="1" x14ac:dyDescent="0.15">
      <c r="A31" s="117"/>
      <c r="B31" s="55"/>
      <c r="C31" s="48"/>
      <c r="D31" s="48"/>
      <c r="E31" s="56"/>
      <c r="F31" s="27"/>
      <c r="G31" s="31"/>
      <c r="H31" s="59">
        <f t="shared" ref="H31:H35" si="9">IF($G$4=0,0,F31/$G$4)</f>
        <v>0</v>
      </c>
      <c r="I31" s="28">
        <f t="shared" ref="I31:I35" si="10">IF(B31=0,0,2000-F31)</f>
        <v>0</v>
      </c>
      <c r="J31" s="63">
        <f t="shared" ref="J31:J35" si="11">I31*1.4</f>
        <v>0</v>
      </c>
      <c r="K31" s="31"/>
      <c r="L31" s="69" t="s">
        <v>14</v>
      </c>
      <c r="M31" s="47"/>
      <c r="N31" s="63">
        <f>IF(M31=$Y$5,$AB$5,IF(M31=$Z$5,$AC$5,IF(M31=$AA$5,$AD$5,0)))*(K30/20000)</f>
        <v>0</v>
      </c>
      <c r="O31" s="74">
        <f t="shared" ref="O31:O35" si="12">$P$4*H31+J31</f>
        <v>0</v>
      </c>
      <c r="P31" s="31"/>
      <c r="Q31" s="38"/>
      <c r="R31" s="120" t="s">
        <v>16</v>
      </c>
      <c r="S31" s="26"/>
      <c r="T31" s="121" t="s">
        <v>54</v>
      </c>
      <c r="U31" s="128"/>
      <c r="V31" s="20"/>
      <c r="W31" s="20"/>
      <c r="X31" s="20"/>
      <c r="Y31" s="20"/>
      <c r="Z31" s="20"/>
      <c r="AA31" s="20"/>
      <c r="AB31" s="20"/>
      <c r="AC31" s="21"/>
      <c r="AD31" s="21"/>
      <c r="AE31" s="6"/>
      <c r="AF31" s="1"/>
      <c r="AG31" s="1"/>
      <c r="AH31" s="1"/>
      <c r="AI31" s="1"/>
      <c r="AJ31" s="1"/>
      <c r="AK31" s="1"/>
      <c r="AL31" s="1"/>
      <c r="AM31" s="1"/>
    </row>
    <row r="32" spans="1:39" ht="20.25" customHeight="1" x14ac:dyDescent="0.15">
      <c r="A32" s="117"/>
      <c r="B32" s="55"/>
      <c r="C32" s="48"/>
      <c r="D32" s="48"/>
      <c r="E32" s="56"/>
      <c r="F32" s="27"/>
      <c r="G32" s="31"/>
      <c r="H32" s="59">
        <f t="shared" si="9"/>
        <v>0</v>
      </c>
      <c r="I32" s="28">
        <f t="shared" si="10"/>
        <v>0</v>
      </c>
      <c r="J32" s="63">
        <f t="shared" si="11"/>
        <v>0</v>
      </c>
      <c r="K32" s="31"/>
      <c r="L32" s="70" t="s">
        <v>13</v>
      </c>
      <c r="M32" s="34"/>
      <c r="N32" s="63">
        <f>IF(M32=$Y$6,$AB$6,IF(M32=$Z$6,$AC$6,IF(M32=$AA$6,$AD$6,0)))*(K30/20000)</f>
        <v>0</v>
      </c>
      <c r="O32" s="74">
        <f t="shared" si="12"/>
        <v>0</v>
      </c>
      <c r="P32" s="31"/>
      <c r="Q32" s="38"/>
      <c r="R32" s="120" t="s">
        <v>51</v>
      </c>
      <c r="S32" s="26"/>
      <c r="T32" s="121"/>
      <c r="U32" s="128"/>
      <c r="V32" s="20"/>
      <c r="W32" s="20"/>
      <c r="X32" s="20"/>
      <c r="Y32" s="20"/>
      <c r="Z32" s="20"/>
      <c r="AA32" s="20"/>
      <c r="AB32" s="20"/>
      <c r="AC32" s="21"/>
      <c r="AD32" s="21"/>
      <c r="AE32" s="6"/>
      <c r="AF32" s="1"/>
      <c r="AG32" s="1"/>
      <c r="AH32" s="1"/>
      <c r="AI32" s="1"/>
      <c r="AJ32" s="1"/>
      <c r="AK32" s="1"/>
      <c r="AL32" s="1"/>
      <c r="AM32" s="1"/>
    </row>
    <row r="33" spans="1:39" ht="20.25" customHeight="1" x14ac:dyDescent="0.15">
      <c r="A33" s="117"/>
      <c r="B33" s="55"/>
      <c r="C33" s="48"/>
      <c r="D33" s="48"/>
      <c r="E33" s="56"/>
      <c r="F33" s="27"/>
      <c r="G33" s="31"/>
      <c r="H33" s="59">
        <f t="shared" si="9"/>
        <v>0</v>
      </c>
      <c r="I33" s="28">
        <f t="shared" si="10"/>
        <v>0</v>
      </c>
      <c r="J33" s="63">
        <f t="shared" si="11"/>
        <v>0</v>
      </c>
      <c r="K33" s="31"/>
      <c r="L33" s="69" t="s">
        <v>12</v>
      </c>
      <c r="M33" s="35"/>
      <c r="N33" s="63">
        <f>IF(M33=$Y$7,$AB$7,IF(M33=$Z$7,$AC$7,IF(M33=$AA$7,$AD$7,0)))*(K30/20000)</f>
        <v>0</v>
      </c>
      <c r="O33" s="74">
        <f t="shared" si="12"/>
        <v>0</v>
      </c>
      <c r="P33" s="31"/>
      <c r="Q33" s="38"/>
      <c r="R33" s="121" t="s">
        <v>52</v>
      </c>
      <c r="S33" s="29"/>
      <c r="T33" s="121"/>
      <c r="U33" s="128"/>
      <c r="V33" s="14"/>
      <c r="W33" s="14"/>
      <c r="X33" s="14"/>
      <c r="Y33" s="14"/>
      <c r="Z33" s="14"/>
      <c r="AA33" s="20"/>
      <c r="AB33" s="15"/>
      <c r="AC33" s="21"/>
      <c r="AD33" s="21"/>
      <c r="AE33" s="6"/>
      <c r="AF33" s="1"/>
      <c r="AG33" s="1"/>
      <c r="AH33" s="1"/>
      <c r="AI33" s="1"/>
      <c r="AJ33" s="1"/>
      <c r="AK33" s="1"/>
      <c r="AL33" s="1"/>
      <c r="AM33" s="1"/>
    </row>
    <row r="34" spans="1:39" ht="20.25" customHeight="1" x14ac:dyDescent="0.15">
      <c r="A34" s="117"/>
      <c r="B34" s="55"/>
      <c r="C34" s="48"/>
      <c r="D34" s="48"/>
      <c r="E34" s="56"/>
      <c r="F34" s="27"/>
      <c r="G34" s="31"/>
      <c r="H34" s="59">
        <f t="shared" si="9"/>
        <v>0</v>
      </c>
      <c r="I34" s="28">
        <f t="shared" si="10"/>
        <v>0</v>
      </c>
      <c r="J34" s="63">
        <f t="shared" si="11"/>
        <v>0</v>
      </c>
      <c r="K34" s="31"/>
      <c r="L34" s="69" t="s">
        <v>11</v>
      </c>
      <c r="M34" s="35"/>
      <c r="N34" s="63">
        <f>IF(M34=$Y$8,$AB$8,IF(M34=$Z$8,$AC$8,IF(M34=$AA$8,$AD$8,0)))*(K30/20000)</f>
        <v>0</v>
      </c>
      <c r="O34" s="74">
        <f t="shared" si="12"/>
        <v>0</v>
      </c>
      <c r="P34" s="31"/>
      <c r="Q34" s="38"/>
      <c r="R34" s="121"/>
      <c r="S34" s="30"/>
      <c r="T34" s="122" t="s">
        <v>53</v>
      </c>
      <c r="U34" s="128"/>
      <c r="V34" s="22"/>
      <c r="W34" s="22"/>
      <c r="X34" s="22"/>
      <c r="Y34" s="22"/>
      <c r="Z34" s="22"/>
      <c r="AA34" s="22"/>
      <c r="AB34" s="22"/>
      <c r="AC34" s="22"/>
      <c r="AD34" s="22"/>
      <c r="AE34" s="6"/>
      <c r="AF34" s="1"/>
      <c r="AG34" s="1"/>
      <c r="AH34" s="1"/>
      <c r="AI34" s="1"/>
      <c r="AJ34" s="1"/>
      <c r="AK34" s="1"/>
      <c r="AL34" s="1"/>
      <c r="AM34" s="1"/>
    </row>
    <row r="35" spans="1:39" ht="20.25" customHeight="1" x14ac:dyDescent="0.15">
      <c r="A35" s="118"/>
      <c r="B35" s="57"/>
      <c r="C35" s="48"/>
      <c r="D35" s="48"/>
      <c r="E35" s="56"/>
      <c r="F35" s="27"/>
      <c r="G35" s="68"/>
      <c r="H35" s="60">
        <f t="shared" si="9"/>
        <v>0</v>
      </c>
      <c r="I35" s="64">
        <f t="shared" si="10"/>
        <v>0</v>
      </c>
      <c r="J35" s="65">
        <f t="shared" si="11"/>
        <v>0</v>
      </c>
      <c r="K35" s="68"/>
      <c r="L35" s="71" t="s">
        <v>44</v>
      </c>
      <c r="M35" s="72"/>
      <c r="N35" s="73">
        <f>SUM(N30:N34)</f>
        <v>0</v>
      </c>
      <c r="O35" s="76">
        <f t="shared" si="12"/>
        <v>0</v>
      </c>
      <c r="P35" s="68"/>
      <c r="Q35" s="38"/>
      <c r="R35" s="120" t="s">
        <v>58</v>
      </c>
      <c r="S35" s="26"/>
      <c r="T35" s="123"/>
      <c r="U35" s="128"/>
      <c r="V35" s="22"/>
      <c r="W35" s="22"/>
      <c r="X35" s="22"/>
      <c r="Y35" s="22"/>
      <c r="Z35" s="22"/>
      <c r="AA35" s="22"/>
      <c r="AB35" s="22"/>
      <c r="AC35" s="22"/>
      <c r="AD35" s="22"/>
      <c r="AE35" s="6"/>
      <c r="AF35" s="1"/>
      <c r="AG35" s="1"/>
      <c r="AH35" s="1"/>
      <c r="AI35" s="1"/>
      <c r="AJ35" s="1"/>
      <c r="AK35" s="1"/>
      <c r="AL35" s="1"/>
      <c r="AM35" s="1"/>
    </row>
    <row r="36" spans="1:39" ht="20.25" customHeight="1" x14ac:dyDescent="0.15">
      <c r="A36" s="51" t="s">
        <v>18</v>
      </c>
      <c r="B36" s="49" t="s">
        <v>31</v>
      </c>
      <c r="C36" s="50"/>
      <c r="D36" s="50"/>
      <c r="E36" s="127">
        <f>IF(S31=0,0,ROUND(AVERAGE(S31:S37),0))</f>
        <v>0</v>
      </c>
      <c r="F36" s="49" t="s">
        <v>47</v>
      </c>
      <c r="G36" s="50"/>
      <c r="H36" s="104">
        <f>IF(E36=0,0,IF((A37/K30*1.25-E36*0.05)&gt;0.9,0.9,ROUND(A37/K30*1.25-E36*0.05,2)))</f>
        <v>0</v>
      </c>
      <c r="I36" s="49" t="s">
        <v>48</v>
      </c>
      <c r="J36" s="50"/>
      <c r="K36" s="106">
        <f>N35*H36</f>
        <v>0</v>
      </c>
      <c r="L36" s="111" t="s">
        <v>50</v>
      </c>
      <c r="M36" s="112"/>
      <c r="N36" s="112"/>
      <c r="O36" s="112"/>
      <c r="P36" s="115">
        <f>P30/(K30/20000)</f>
        <v>0</v>
      </c>
      <c r="Q36" s="42"/>
      <c r="R36" s="121" t="s">
        <v>17</v>
      </c>
      <c r="S36" s="29"/>
      <c r="T36" s="122" t="s">
        <v>55</v>
      </c>
      <c r="U36" s="128"/>
      <c r="V36" s="7"/>
      <c r="W36" s="7"/>
      <c r="X36" s="7"/>
      <c r="Y36" s="7"/>
      <c r="Z36" s="7"/>
      <c r="AA36" s="7"/>
      <c r="AB36" s="7"/>
      <c r="AC36" s="7"/>
      <c r="AD36" s="7"/>
      <c r="AE36" s="6"/>
      <c r="AF36" s="1"/>
      <c r="AG36" s="1"/>
      <c r="AH36" s="1"/>
      <c r="AI36" s="1"/>
      <c r="AJ36" s="1"/>
      <c r="AK36" s="1"/>
      <c r="AL36" s="1"/>
      <c r="AM36" s="1"/>
    </row>
    <row r="37" spans="1:39" ht="20.25" customHeight="1" x14ac:dyDescent="0.15">
      <c r="A37" s="129">
        <f>K30-G30</f>
        <v>4000</v>
      </c>
      <c r="B37" s="49" t="s">
        <v>32</v>
      </c>
      <c r="C37" s="50"/>
      <c r="D37" s="50"/>
      <c r="E37" s="127">
        <f>IF(U31=0,0,ROUND(AVERAGE(U31:U37),0))</f>
        <v>0</v>
      </c>
      <c r="F37" s="102" t="s">
        <v>33</v>
      </c>
      <c r="G37" s="103"/>
      <c r="H37" s="105">
        <f>IF(E37=0,0,ROUND(0.1-(0.01*E37)+(A37/K30*0.03),3))</f>
        <v>0</v>
      </c>
      <c r="I37" s="102" t="s">
        <v>49</v>
      </c>
      <c r="J37" s="103"/>
      <c r="K37" s="107">
        <f>IF(E37=0,0,A37*(1+H37)^5)</f>
        <v>0</v>
      </c>
      <c r="L37" s="113"/>
      <c r="M37" s="114"/>
      <c r="N37" s="114"/>
      <c r="O37" s="114"/>
      <c r="P37" s="116"/>
      <c r="Q37" s="44"/>
      <c r="R37" s="121"/>
      <c r="S37" s="30"/>
      <c r="T37" s="123"/>
      <c r="U37" s="128"/>
      <c r="V37" s="7"/>
      <c r="W37" s="7"/>
      <c r="X37" s="7"/>
      <c r="Y37" s="7"/>
      <c r="Z37" s="7"/>
      <c r="AA37" s="9"/>
      <c r="AB37" s="8"/>
      <c r="AC37" s="10"/>
      <c r="AD37" s="11"/>
      <c r="AE37" s="6"/>
      <c r="AF37" s="1"/>
      <c r="AG37" s="1"/>
      <c r="AH37" s="1"/>
      <c r="AI37" s="1"/>
      <c r="AJ37" s="1"/>
      <c r="AK37" s="1"/>
      <c r="AL37" s="1"/>
      <c r="AM37" s="1"/>
    </row>
    <row r="38" spans="1:39" ht="20.25" customHeight="1" x14ac:dyDescent="0.15">
      <c r="A38" s="7"/>
      <c r="B38" s="8"/>
      <c r="C38" s="8"/>
      <c r="D38" s="8"/>
      <c r="E38" s="8"/>
      <c r="F38" s="8"/>
      <c r="G38" s="8"/>
      <c r="H38" s="8"/>
      <c r="I38" s="12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9"/>
      <c r="AB38" s="8"/>
      <c r="AC38" s="10"/>
      <c r="AD38" s="11"/>
      <c r="AE38" s="6"/>
      <c r="AF38" s="1"/>
      <c r="AG38" s="1"/>
      <c r="AH38" s="1"/>
      <c r="AI38" s="1"/>
      <c r="AJ38" s="1"/>
      <c r="AK38" s="1"/>
      <c r="AL38" s="1"/>
      <c r="AM38" s="1"/>
    </row>
    <row r="39" spans="1:39" ht="20.25" customHeight="1" x14ac:dyDescent="0.15">
      <c r="A39" s="14"/>
      <c r="B39" s="22"/>
      <c r="C39" s="22"/>
      <c r="D39" s="22"/>
      <c r="E39" s="22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6"/>
      <c r="AB39" s="45"/>
      <c r="AC39" s="17"/>
      <c r="AD39" s="18"/>
      <c r="AE39" s="6"/>
      <c r="AF39" s="1"/>
      <c r="AG39" s="1"/>
      <c r="AH39" s="1"/>
      <c r="AI39" s="1"/>
      <c r="AJ39" s="1"/>
      <c r="AK39" s="1"/>
      <c r="AL39" s="1"/>
      <c r="AM39" s="1"/>
    </row>
    <row r="40" spans="1:39" ht="20.25" customHeight="1" x14ac:dyDescent="0.15">
      <c r="A40" s="93" t="s">
        <v>21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15"/>
      <c r="W40" s="15"/>
      <c r="X40" s="15"/>
      <c r="Y40" s="15"/>
      <c r="Z40" s="15"/>
      <c r="AA40" s="46"/>
      <c r="AB40" s="45"/>
      <c r="AC40" s="17"/>
      <c r="AD40" s="18"/>
      <c r="AE40" s="6"/>
      <c r="AF40" s="1"/>
      <c r="AG40" s="1"/>
      <c r="AH40" s="1"/>
      <c r="AI40" s="1"/>
      <c r="AJ40" s="1"/>
      <c r="AK40" s="1"/>
      <c r="AL40" s="1"/>
      <c r="AM40" s="1"/>
    </row>
    <row r="41" spans="1:39" ht="20.25" customHeight="1" x14ac:dyDescent="0.15">
      <c r="A41" s="52" t="s">
        <v>30</v>
      </c>
      <c r="B41" s="53" t="s">
        <v>29</v>
      </c>
      <c r="C41" s="33"/>
      <c r="D41" s="33"/>
      <c r="E41" s="54"/>
      <c r="F41" s="58" t="s">
        <v>2</v>
      </c>
      <c r="G41" s="58" t="s">
        <v>6</v>
      </c>
      <c r="H41" s="58" t="s">
        <v>5</v>
      </c>
      <c r="I41" s="61" t="s">
        <v>1</v>
      </c>
      <c r="J41" s="62"/>
      <c r="K41" s="66" t="s">
        <v>10</v>
      </c>
      <c r="L41" s="53" t="s">
        <v>34</v>
      </c>
      <c r="M41" s="33"/>
      <c r="N41" s="54"/>
      <c r="O41" s="58" t="s">
        <v>45</v>
      </c>
      <c r="P41" s="66" t="s">
        <v>46</v>
      </c>
      <c r="Q41" s="39"/>
      <c r="R41" s="100" t="s">
        <v>57</v>
      </c>
      <c r="S41" s="101"/>
      <c r="T41" s="101"/>
      <c r="U41" s="124"/>
      <c r="V41" s="15"/>
      <c r="W41" s="15"/>
      <c r="X41" s="15"/>
      <c r="Y41" s="15"/>
      <c r="Z41" s="15"/>
      <c r="AA41" s="16"/>
      <c r="AB41" s="45"/>
      <c r="AC41" s="17"/>
      <c r="AD41" s="18"/>
      <c r="AE41" s="6"/>
      <c r="AF41" s="1"/>
      <c r="AG41" s="1"/>
      <c r="AH41" s="1"/>
      <c r="AI41" s="1"/>
      <c r="AJ41" s="1"/>
      <c r="AK41" s="1"/>
      <c r="AL41" s="1"/>
      <c r="AM41" s="1"/>
    </row>
    <row r="42" spans="1:39" ht="20.25" customHeight="1" x14ac:dyDescent="0.15">
      <c r="A42" s="97"/>
      <c r="B42" s="94"/>
      <c r="C42" s="95"/>
      <c r="D42" s="95"/>
      <c r="E42" s="96"/>
      <c r="F42" s="97"/>
      <c r="G42" s="98"/>
      <c r="H42" s="98"/>
      <c r="I42" s="108" t="s">
        <v>4</v>
      </c>
      <c r="J42" s="109" t="s">
        <v>3</v>
      </c>
      <c r="K42" s="99"/>
      <c r="L42" s="108" t="s">
        <v>41</v>
      </c>
      <c r="M42" s="110" t="s">
        <v>42</v>
      </c>
      <c r="N42" s="109" t="s">
        <v>43</v>
      </c>
      <c r="O42" s="98"/>
      <c r="P42" s="99"/>
      <c r="Q42" s="38"/>
      <c r="R42" s="125" t="s">
        <v>7</v>
      </c>
      <c r="S42" s="125"/>
      <c r="T42" s="125" t="s">
        <v>8</v>
      </c>
      <c r="U42" s="125"/>
      <c r="V42" s="15"/>
      <c r="W42" s="15"/>
      <c r="X42" s="15"/>
      <c r="Y42" s="15"/>
      <c r="Z42" s="15"/>
      <c r="AA42" s="46"/>
      <c r="AB42" s="45"/>
      <c r="AC42" s="17"/>
      <c r="AD42" s="18"/>
      <c r="AE42" s="6"/>
      <c r="AF42" s="1"/>
      <c r="AG42" s="1"/>
      <c r="AH42" s="1"/>
      <c r="AI42" s="1"/>
      <c r="AJ42" s="1"/>
      <c r="AK42" s="1"/>
      <c r="AL42" s="1"/>
      <c r="AM42" s="1"/>
    </row>
    <row r="43" spans="1:39" ht="20.25" customHeight="1" x14ac:dyDescent="0.15">
      <c r="A43" s="117"/>
      <c r="B43" s="55"/>
      <c r="C43" s="48"/>
      <c r="D43" s="48"/>
      <c r="E43" s="56"/>
      <c r="F43" s="27"/>
      <c r="G43" s="31">
        <f>SUM(F43:F48)</f>
        <v>0</v>
      </c>
      <c r="H43" s="59">
        <f>IF($G$4=0,0,F43/$G$4)</f>
        <v>0</v>
      </c>
      <c r="I43" s="28">
        <f>IF(B43=0,0,2000-F43)</f>
        <v>0</v>
      </c>
      <c r="J43" s="63">
        <f>I43*1.4</f>
        <v>0</v>
      </c>
      <c r="K43" s="31">
        <f>IF(G43=0,4000,(SUM(F43:F48)+SUM(I43:I48))*2)</f>
        <v>4000</v>
      </c>
      <c r="L43" s="69" t="s">
        <v>15</v>
      </c>
      <c r="M43" s="35"/>
      <c r="N43" s="63">
        <f>IF(M43=$Y$4,$AB$4,IF(M43=$Z$4,$AC$4,IF(M43=$AA$4,$AD$4,0)))*(K43/20000)</f>
        <v>0</v>
      </c>
      <c r="O43" s="74">
        <f>$P$4*H43+J43</f>
        <v>0</v>
      </c>
      <c r="P43" s="75">
        <f>N48-K49-K50</f>
        <v>0</v>
      </c>
      <c r="Q43" s="38"/>
      <c r="R43" s="126" t="s">
        <v>56</v>
      </c>
      <c r="S43" s="126" t="s">
        <v>9</v>
      </c>
      <c r="T43" s="126" t="s">
        <v>56</v>
      </c>
      <c r="U43" s="126" t="s">
        <v>9</v>
      </c>
      <c r="V43" s="15"/>
      <c r="W43" s="15"/>
      <c r="X43" s="15"/>
      <c r="Y43" s="15"/>
      <c r="Z43" s="15"/>
      <c r="AA43" s="19"/>
      <c r="AB43" s="45"/>
      <c r="AC43" s="17"/>
      <c r="AD43" s="18"/>
      <c r="AE43" s="6"/>
      <c r="AF43" s="1"/>
      <c r="AG43" s="1"/>
      <c r="AH43" s="1"/>
      <c r="AI43" s="1"/>
      <c r="AJ43" s="1"/>
      <c r="AK43" s="1"/>
      <c r="AL43" s="1"/>
      <c r="AM43" s="1"/>
    </row>
    <row r="44" spans="1:39" ht="20.25" customHeight="1" x14ac:dyDescent="0.15">
      <c r="A44" s="117"/>
      <c r="B44" s="55"/>
      <c r="C44" s="48"/>
      <c r="D44" s="48"/>
      <c r="E44" s="56"/>
      <c r="F44" s="27"/>
      <c r="G44" s="31"/>
      <c r="H44" s="59">
        <f t="shared" ref="H44:H48" si="13">IF($G$4=0,0,F44/$G$4)</f>
        <v>0</v>
      </c>
      <c r="I44" s="28">
        <f t="shared" ref="I44:I48" si="14">IF(B44=0,0,2000-F44)</f>
        <v>0</v>
      </c>
      <c r="J44" s="63">
        <f t="shared" ref="J44:J48" si="15">I44*1.4</f>
        <v>0</v>
      </c>
      <c r="K44" s="31"/>
      <c r="L44" s="69" t="s">
        <v>14</v>
      </c>
      <c r="M44" s="47"/>
      <c r="N44" s="63">
        <f>IF(M44=$Y$5,$AB$5,IF(M44=$Z$5,$AC$5,IF(M44=$AA$5,$AD$5,0)))*(K43/20000)</f>
        <v>0</v>
      </c>
      <c r="O44" s="74">
        <f t="shared" ref="O44:O48" si="16">$P$4*H44+J44</f>
        <v>0</v>
      </c>
      <c r="P44" s="31"/>
      <c r="Q44" s="38"/>
      <c r="R44" s="120" t="s">
        <v>16</v>
      </c>
      <c r="S44" s="26"/>
      <c r="T44" s="121" t="s">
        <v>54</v>
      </c>
      <c r="U44" s="128"/>
      <c r="V44" s="20"/>
      <c r="W44" s="20"/>
      <c r="X44" s="20"/>
      <c r="Y44" s="20"/>
      <c r="Z44" s="20"/>
      <c r="AA44" s="20"/>
      <c r="AB44" s="20"/>
      <c r="AC44" s="21"/>
      <c r="AD44" s="21"/>
      <c r="AE44" s="6"/>
      <c r="AF44" s="1"/>
      <c r="AG44" s="1"/>
      <c r="AH44" s="1"/>
      <c r="AI44" s="1"/>
      <c r="AJ44" s="1"/>
      <c r="AK44" s="1"/>
      <c r="AL44" s="1"/>
      <c r="AM44" s="1"/>
    </row>
    <row r="45" spans="1:39" ht="20.25" customHeight="1" x14ac:dyDescent="0.15">
      <c r="A45" s="117"/>
      <c r="B45" s="55"/>
      <c r="C45" s="48"/>
      <c r="D45" s="48"/>
      <c r="E45" s="56"/>
      <c r="F45" s="27"/>
      <c r="G45" s="31"/>
      <c r="H45" s="59">
        <f t="shared" si="13"/>
        <v>0</v>
      </c>
      <c r="I45" s="28">
        <f t="shared" si="14"/>
        <v>0</v>
      </c>
      <c r="J45" s="63">
        <f t="shared" si="15"/>
        <v>0</v>
      </c>
      <c r="K45" s="31"/>
      <c r="L45" s="70" t="s">
        <v>13</v>
      </c>
      <c r="M45" s="34"/>
      <c r="N45" s="63">
        <f>IF(M45=$Y$6,$AB$6,IF(M45=$Z$6,$AC$6,IF(M45=$AA$6,$AD$6,0)))*(K43/20000)</f>
        <v>0</v>
      </c>
      <c r="O45" s="74">
        <f t="shared" si="16"/>
        <v>0</v>
      </c>
      <c r="P45" s="31"/>
      <c r="Q45" s="38"/>
      <c r="R45" s="120" t="s">
        <v>51</v>
      </c>
      <c r="S45" s="26"/>
      <c r="T45" s="121"/>
      <c r="U45" s="128"/>
      <c r="V45" s="20"/>
      <c r="W45" s="20"/>
      <c r="X45" s="20"/>
      <c r="Y45" s="20"/>
      <c r="Z45" s="20"/>
      <c r="AA45" s="20"/>
      <c r="AB45" s="20"/>
      <c r="AC45" s="21"/>
      <c r="AD45" s="21"/>
      <c r="AE45" s="6"/>
      <c r="AF45" s="1"/>
      <c r="AG45" s="1"/>
      <c r="AH45" s="1"/>
      <c r="AI45" s="1"/>
      <c r="AJ45" s="1"/>
      <c r="AK45" s="1"/>
      <c r="AL45" s="1"/>
      <c r="AM45" s="1"/>
    </row>
    <row r="46" spans="1:39" ht="20.25" customHeight="1" x14ac:dyDescent="0.15">
      <c r="A46" s="117"/>
      <c r="B46" s="55"/>
      <c r="C46" s="48"/>
      <c r="D46" s="48"/>
      <c r="E46" s="56"/>
      <c r="F46" s="27"/>
      <c r="G46" s="31"/>
      <c r="H46" s="59">
        <f t="shared" si="13"/>
        <v>0</v>
      </c>
      <c r="I46" s="28">
        <f t="shared" si="14"/>
        <v>0</v>
      </c>
      <c r="J46" s="63">
        <f t="shared" si="15"/>
        <v>0</v>
      </c>
      <c r="K46" s="31"/>
      <c r="L46" s="69" t="s">
        <v>12</v>
      </c>
      <c r="M46" s="35"/>
      <c r="N46" s="63">
        <f>IF(M46=$Y$7,$AB$7,IF(M46=$Z$7,$AC$7,IF(M46=$AA$7,$AD$7,0)))*(K43/20000)</f>
        <v>0</v>
      </c>
      <c r="O46" s="74">
        <f t="shared" si="16"/>
        <v>0</v>
      </c>
      <c r="P46" s="31"/>
      <c r="Q46" s="38"/>
      <c r="R46" s="121" t="s">
        <v>52</v>
      </c>
      <c r="S46" s="29"/>
      <c r="T46" s="121"/>
      <c r="U46" s="128"/>
      <c r="V46" s="14"/>
      <c r="W46" s="14"/>
      <c r="X46" s="14"/>
      <c r="Y46" s="14"/>
      <c r="Z46" s="14"/>
      <c r="AA46" s="20"/>
      <c r="AB46" s="15"/>
      <c r="AC46" s="21"/>
      <c r="AD46" s="21"/>
      <c r="AE46" s="6"/>
      <c r="AF46" s="1"/>
      <c r="AG46" s="1"/>
      <c r="AH46" s="1"/>
      <c r="AI46" s="1"/>
      <c r="AJ46" s="1"/>
      <c r="AK46" s="1"/>
      <c r="AL46" s="1"/>
      <c r="AM46" s="1"/>
    </row>
    <row r="47" spans="1:39" ht="20.25" customHeight="1" x14ac:dyDescent="0.15">
      <c r="A47" s="117"/>
      <c r="B47" s="55"/>
      <c r="C47" s="48"/>
      <c r="D47" s="48"/>
      <c r="E47" s="56"/>
      <c r="F47" s="27"/>
      <c r="G47" s="31"/>
      <c r="H47" s="59">
        <f t="shared" si="13"/>
        <v>0</v>
      </c>
      <c r="I47" s="28">
        <f t="shared" si="14"/>
        <v>0</v>
      </c>
      <c r="J47" s="63">
        <f t="shared" si="15"/>
        <v>0</v>
      </c>
      <c r="K47" s="31"/>
      <c r="L47" s="69" t="s">
        <v>11</v>
      </c>
      <c r="M47" s="35"/>
      <c r="N47" s="63">
        <f>IF(M47=$Y$8,$AB$8,IF(M47=$Z$8,$AC$8,IF(M47=$AA$8,$AD$8,0)))*(K43/20000)</f>
        <v>0</v>
      </c>
      <c r="O47" s="74">
        <f t="shared" si="16"/>
        <v>0</v>
      </c>
      <c r="P47" s="31"/>
      <c r="Q47" s="38"/>
      <c r="R47" s="121"/>
      <c r="S47" s="30"/>
      <c r="T47" s="122" t="s">
        <v>53</v>
      </c>
      <c r="U47" s="128"/>
      <c r="V47" s="22"/>
      <c r="W47" s="22"/>
      <c r="X47" s="22"/>
      <c r="Y47" s="22"/>
      <c r="Z47" s="22"/>
      <c r="AA47" s="22"/>
      <c r="AB47" s="22"/>
      <c r="AC47" s="22"/>
      <c r="AD47" s="22"/>
      <c r="AE47" s="6"/>
      <c r="AF47" s="1"/>
      <c r="AG47" s="1"/>
      <c r="AH47" s="1"/>
      <c r="AI47" s="1"/>
      <c r="AJ47" s="1"/>
      <c r="AK47" s="1"/>
      <c r="AL47" s="1"/>
      <c r="AM47" s="1"/>
    </row>
    <row r="48" spans="1:39" ht="20.25" customHeight="1" x14ac:dyDescent="0.15">
      <c r="A48" s="118"/>
      <c r="B48" s="57"/>
      <c r="C48" s="48"/>
      <c r="D48" s="48"/>
      <c r="E48" s="56"/>
      <c r="F48" s="27"/>
      <c r="G48" s="68"/>
      <c r="H48" s="60">
        <f t="shared" si="13"/>
        <v>0</v>
      </c>
      <c r="I48" s="64">
        <f t="shared" si="14"/>
        <v>0</v>
      </c>
      <c r="J48" s="65">
        <f t="shared" si="15"/>
        <v>0</v>
      </c>
      <c r="K48" s="68"/>
      <c r="L48" s="71" t="s">
        <v>44</v>
      </c>
      <c r="M48" s="72"/>
      <c r="N48" s="73">
        <f>SUM(N43:N47)</f>
        <v>0</v>
      </c>
      <c r="O48" s="76">
        <f t="shared" si="16"/>
        <v>0</v>
      </c>
      <c r="P48" s="68"/>
      <c r="Q48" s="38"/>
      <c r="R48" s="120" t="s">
        <v>58</v>
      </c>
      <c r="S48" s="26"/>
      <c r="T48" s="123"/>
      <c r="U48" s="128"/>
      <c r="V48" s="22"/>
      <c r="W48" s="22"/>
      <c r="X48" s="22"/>
      <c r="Y48" s="22"/>
      <c r="Z48" s="22"/>
      <c r="AA48" s="22"/>
      <c r="AB48" s="22"/>
      <c r="AC48" s="22"/>
      <c r="AD48" s="22"/>
      <c r="AE48" s="6"/>
      <c r="AF48" s="1"/>
      <c r="AG48" s="1"/>
      <c r="AH48" s="1"/>
      <c r="AI48" s="1"/>
      <c r="AJ48" s="1"/>
      <c r="AK48" s="1"/>
      <c r="AL48" s="1"/>
      <c r="AM48" s="1"/>
    </row>
    <row r="49" spans="1:39" ht="20.25" customHeight="1" x14ac:dyDescent="0.15">
      <c r="A49" s="51" t="s">
        <v>18</v>
      </c>
      <c r="B49" s="49" t="s">
        <v>31</v>
      </c>
      <c r="C49" s="50"/>
      <c r="D49" s="50"/>
      <c r="E49" s="127">
        <f>IF(S44=0,0,ROUND(AVERAGE(S44:S50),0))</f>
        <v>0</v>
      </c>
      <c r="F49" s="49" t="s">
        <v>47</v>
      </c>
      <c r="G49" s="50"/>
      <c r="H49" s="104">
        <f>IF(E49=0,0,IF((A50/K43*1.25-E49*0.05)&gt;0.9,0.9,ROUND(A50/K43*1.25-E49*0.05,2)))</f>
        <v>0</v>
      </c>
      <c r="I49" s="49" t="s">
        <v>48</v>
      </c>
      <c r="J49" s="50"/>
      <c r="K49" s="106">
        <f>N48*H49</f>
        <v>0</v>
      </c>
      <c r="L49" s="111" t="s">
        <v>50</v>
      </c>
      <c r="M49" s="112"/>
      <c r="N49" s="112"/>
      <c r="O49" s="112"/>
      <c r="P49" s="115">
        <f>P43/(K43/20000)</f>
        <v>0</v>
      </c>
      <c r="Q49" s="42"/>
      <c r="R49" s="121" t="s">
        <v>17</v>
      </c>
      <c r="S49" s="29"/>
      <c r="T49" s="122" t="s">
        <v>55</v>
      </c>
      <c r="U49" s="128"/>
      <c r="V49" s="7"/>
      <c r="W49" s="7"/>
      <c r="X49" s="7"/>
      <c r="Y49" s="7"/>
      <c r="Z49" s="7"/>
      <c r="AA49" s="7"/>
      <c r="AB49" s="7"/>
      <c r="AC49" s="7"/>
      <c r="AD49" s="7"/>
      <c r="AE49" s="6"/>
      <c r="AF49" s="1"/>
      <c r="AG49" s="1"/>
      <c r="AH49" s="1"/>
      <c r="AI49" s="1"/>
      <c r="AJ49" s="1"/>
      <c r="AK49" s="1"/>
      <c r="AL49" s="1"/>
      <c r="AM49" s="1"/>
    </row>
    <row r="50" spans="1:39" ht="20.25" customHeight="1" x14ac:dyDescent="0.15">
      <c r="A50" s="129">
        <f>K43-G43</f>
        <v>4000</v>
      </c>
      <c r="B50" s="49" t="s">
        <v>32</v>
      </c>
      <c r="C50" s="50"/>
      <c r="D50" s="50"/>
      <c r="E50" s="127">
        <f>IF(U44=0,0,ROUND(AVERAGE(U44:U50),0))</f>
        <v>0</v>
      </c>
      <c r="F50" s="102" t="s">
        <v>33</v>
      </c>
      <c r="G50" s="103"/>
      <c r="H50" s="105">
        <f>IF(E50=0,0,ROUND(0.1-(0.01*E50)+(A50/K43*0.03),3))</f>
        <v>0</v>
      </c>
      <c r="I50" s="102" t="s">
        <v>49</v>
      </c>
      <c r="J50" s="103"/>
      <c r="K50" s="107">
        <f>IF(E50=0,0,A50*(1+H50)^5)</f>
        <v>0</v>
      </c>
      <c r="L50" s="113"/>
      <c r="M50" s="114"/>
      <c r="N50" s="114"/>
      <c r="O50" s="114"/>
      <c r="P50" s="116"/>
      <c r="Q50" s="44"/>
      <c r="R50" s="121"/>
      <c r="S50" s="30"/>
      <c r="T50" s="123"/>
      <c r="U50" s="128"/>
      <c r="V50" s="7"/>
      <c r="W50" s="7"/>
      <c r="X50" s="7"/>
      <c r="Y50" s="7"/>
      <c r="Z50" s="7"/>
      <c r="AA50" s="9"/>
      <c r="AB50" s="8"/>
      <c r="AC50" s="10"/>
      <c r="AD50" s="11"/>
      <c r="AE50" s="6"/>
      <c r="AF50" s="1"/>
      <c r="AG50" s="1"/>
      <c r="AH50" s="1"/>
      <c r="AI50" s="1"/>
      <c r="AJ50" s="1"/>
      <c r="AK50" s="1"/>
      <c r="AL50" s="1"/>
      <c r="AM50" s="1"/>
    </row>
    <row r="51" spans="1:39" ht="20.25" customHeight="1" x14ac:dyDescent="0.15">
      <c r="A51" s="7"/>
      <c r="B51" s="8"/>
      <c r="C51" s="8"/>
      <c r="D51" s="8"/>
      <c r="E51" s="8"/>
      <c r="F51" s="8"/>
      <c r="G51" s="8"/>
      <c r="H51" s="8"/>
      <c r="I51" s="12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9"/>
      <c r="AB51" s="8"/>
      <c r="AC51" s="10"/>
      <c r="AD51" s="11"/>
      <c r="AE51" s="6"/>
      <c r="AF51" s="1"/>
      <c r="AG51" s="1"/>
      <c r="AH51" s="1"/>
      <c r="AI51" s="1"/>
      <c r="AJ51" s="1"/>
      <c r="AK51" s="1"/>
      <c r="AL51" s="1"/>
      <c r="AM51" s="1"/>
    </row>
    <row r="52" spans="1:39" ht="20.25" customHeight="1" x14ac:dyDescent="0.15">
      <c r="A52" s="14"/>
      <c r="B52" s="22"/>
      <c r="C52" s="22"/>
      <c r="D52" s="22"/>
      <c r="E52" s="22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6"/>
      <c r="AB52" s="45"/>
      <c r="AC52" s="17"/>
      <c r="AD52" s="18"/>
      <c r="AE52" s="6"/>
      <c r="AF52" s="1"/>
      <c r="AG52" s="1"/>
      <c r="AH52" s="1"/>
      <c r="AI52" s="1"/>
      <c r="AJ52" s="1"/>
      <c r="AK52" s="1"/>
      <c r="AL52" s="1"/>
      <c r="AM52" s="1"/>
    </row>
    <row r="53" spans="1:39" ht="20.25" customHeight="1" x14ac:dyDescent="0.15">
      <c r="A53" s="93" t="s">
        <v>22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15"/>
      <c r="W53" s="15"/>
      <c r="X53" s="15"/>
      <c r="Y53" s="15"/>
      <c r="Z53" s="15"/>
      <c r="AA53" s="46"/>
      <c r="AB53" s="45"/>
      <c r="AC53" s="17"/>
      <c r="AD53" s="18"/>
      <c r="AE53" s="6"/>
      <c r="AF53" s="1"/>
      <c r="AG53" s="1"/>
      <c r="AH53" s="1"/>
      <c r="AI53" s="1"/>
      <c r="AJ53" s="1"/>
      <c r="AK53" s="1"/>
      <c r="AL53" s="1"/>
      <c r="AM53" s="1"/>
    </row>
    <row r="54" spans="1:39" ht="20.25" customHeight="1" x14ac:dyDescent="0.15">
      <c r="A54" s="52" t="s">
        <v>30</v>
      </c>
      <c r="B54" s="53" t="s">
        <v>29</v>
      </c>
      <c r="C54" s="33"/>
      <c r="D54" s="33"/>
      <c r="E54" s="54"/>
      <c r="F54" s="58" t="s">
        <v>2</v>
      </c>
      <c r="G54" s="58" t="s">
        <v>6</v>
      </c>
      <c r="H54" s="58" t="s">
        <v>5</v>
      </c>
      <c r="I54" s="61" t="s">
        <v>1</v>
      </c>
      <c r="J54" s="62"/>
      <c r="K54" s="66" t="s">
        <v>10</v>
      </c>
      <c r="L54" s="53" t="s">
        <v>34</v>
      </c>
      <c r="M54" s="33"/>
      <c r="N54" s="54"/>
      <c r="O54" s="58" t="s">
        <v>45</v>
      </c>
      <c r="P54" s="66" t="s">
        <v>46</v>
      </c>
      <c r="Q54" s="39"/>
      <c r="R54" s="100" t="s">
        <v>57</v>
      </c>
      <c r="S54" s="101"/>
      <c r="T54" s="101"/>
      <c r="U54" s="124"/>
      <c r="V54" s="15"/>
      <c r="W54" s="15"/>
      <c r="X54" s="15"/>
      <c r="Y54" s="15"/>
      <c r="Z54" s="15"/>
      <c r="AA54" s="16"/>
      <c r="AB54" s="45"/>
      <c r="AC54" s="17"/>
      <c r="AD54" s="18"/>
      <c r="AE54" s="6"/>
      <c r="AF54" s="1"/>
      <c r="AG54" s="1"/>
      <c r="AH54" s="1"/>
      <c r="AI54" s="1"/>
      <c r="AJ54" s="1"/>
      <c r="AK54" s="1"/>
      <c r="AL54" s="1"/>
      <c r="AM54" s="1"/>
    </row>
    <row r="55" spans="1:39" ht="20.25" customHeight="1" x14ac:dyDescent="0.15">
      <c r="A55" s="97"/>
      <c r="B55" s="94"/>
      <c r="C55" s="95"/>
      <c r="D55" s="95"/>
      <c r="E55" s="96"/>
      <c r="F55" s="97"/>
      <c r="G55" s="98"/>
      <c r="H55" s="98"/>
      <c r="I55" s="108" t="s">
        <v>4</v>
      </c>
      <c r="J55" s="109" t="s">
        <v>3</v>
      </c>
      <c r="K55" s="99"/>
      <c r="L55" s="108" t="s">
        <v>41</v>
      </c>
      <c r="M55" s="110" t="s">
        <v>42</v>
      </c>
      <c r="N55" s="109" t="s">
        <v>43</v>
      </c>
      <c r="O55" s="98"/>
      <c r="P55" s="99"/>
      <c r="Q55" s="38"/>
      <c r="R55" s="125" t="s">
        <v>7</v>
      </c>
      <c r="S55" s="125"/>
      <c r="T55" s="125" t="s">
        <v>8</v>
      </c>
      <c r="U55" s="125"/>
      <c r="V55" s="15"/>
      <c r="W55" s="15"/>
      <c r="X55" s="15"/>
      <c r="Y55" s="15"/>
      <c r="Z55" s="15"/>
      <c r="AA55" s="46"/>
      <c r="AB55" s="45"/>
      <c r="AC55" s="17"/>
      <c r="AD55" s="18"/>
      <c r="AE55" s="6"/>
      <c r="AF55" s="1"/>
      <c r="AG55" s="1"/>
      <c r="AH55" s="1"/>
      <c r="AI55" s="1"/>
      <c r="AJ55" s="1"/>
      <c r="AK55" s="1"/>
      <c r="AL55" s="1"/>
      <c r="AM55" s="1"/>
    </row>
    <row r="56" spans="1:39" ht="20.25" customHeight="1" x14ac:dyDescent="0.15">
      <c r="A56" s="117"/>
      <c r="B56" s="55"/>
      <c r="C56" s="48"/>
      <c r="D56" s="48"/>
      <c r="E56" s="56"/>
      <c r="F56" s="27"/>
      <c r="G56" s="31">
        <f>SUM(F56:F61)</f>
        <v>0</v>
      </c>
      <c r="H56" s="59">
        <f>IF($G$4=0,0,F56/$G$4)</f>
        <v>0</v>
      </c>
      <c r="I56" s="28">
        <f>IF(B56=0,0,2000-F56)</f>
        <v>0</v>
      </c>
      <c r="J56" s="63">
        <f>I56*1.4</f>
        <v>0</v>
      </c>
      <c r="K56" s="31">
        <f>IF(G56=0,4000,(SUM(F56:F61)+SUM(I56:I61))*2)</f>
        <v>4000</v>
      </c>
      <c r="L56" s="69" t="s">
        <v>15</v>
      </c>
      <c r="M56" s="35"/>
      <c r="N56" s="63">
        <f>IF(M56=$Y$4,$AB$4,IF(M56=$Z$4,$AC$4,IF(M56=$AA$4,$AD$4,0)))*(K56/20000)</f>
        <v>0</v>
      </c>
      <c r="O56" s="74">
        <f>$P$4*H56+J56</f>
        <v>0</v>
      </c>
      <c r="P56" s="75">
        <f>N61-K62-K63</f>
        <v>0</v>
      </c>
      <c r="Q56" s="38"/>
      <c r="R56" s="126" t="s">
        <v>56</v>
      </c>
      <c r="S56" s="126" t="s">
        <v>9</v>
      </c>
      <c r="T56" s="126" t="s">
        <v>56</v>
      </c>
      <c r="U56" s="126" t="s">
        <v>9</v>
      </c>
      <c r="V56" s="15"/>
      <c r="W56" s="15"/>
      <c r="X56" s="15"/>
      <c r="Y56" s="15"/>
      <c r="Z56" s="15"/>
      <c r="AA56" s="19"/>
      <c r="AB56" s="45"/>
      <c r="AC56" s="17"/>
      <c r="AD56" s="18"/>
      <c r="AE56" s="6"/>
      <c r="AF56" s="1"/>
      <c r="AG56" s="1"/>
      <c r="AH56" s="1"/>
      <c r="AI56" s="1"/>
      <c r="AJ56" s="1"/>
      <c r="AK56" s="1"/>
      <c r="AL56" s="1"/>
      <c r="AM56" s="1"/>
    </row>
    <row r="57" spans="1:39" ht="20.25" customHeight="1" x14ac:dyDescent="0.15">
      <c r="A57" s="117"/>
      <c r="B57" s="55"/>
      <c r="C57" s="48"/>
      <c r="D57" s="48"/>
      <c r="E57" s="56"/>
      <c r="F57" s="27"/>
      <c r="G57" s="31"/>
      <c r="H57" s="59">
        <f t="shared" ref="H57:H61" si="17">IF($G$4=0,0,F57/$G$4)</f>
        <v>0</v>
      </c>
      <c r="I57" s="28">
        <f t="shared" ref="I57:I61" si="18">IF(B57=0,0,2000-F57)</f>
        <v>0</v>
      </c>
      <c r="J57" s="63">
        <f t="shared" ref="J57:J61" si="19">I57*1.4</f>
        <v>0</v>
      </c>
      <c r="K57" s="31"/>
      <c r="L57" s="69" t="s">
        <v>14</v>
      </c>
      <c r="M57" s="47"/>
      <c r="N57" s="63">
        <f>IF(M57=$Y$5,$AB$5,IF(M57=$Z$5,$AC$5,IF(M57=$AA$5,$AD$5,0)))*(K56/20000)</f>
        <v>0</v>
      </c>
      <c r="O57" s="74">
        <f t="shared" ref="O57:O61" si="20">$P$4*H57+J57</f>
        <v>0</v>
      </c>
      <c r="P57" s="31"/>
      <c r="Q57" s="38"/>
      <c r="R57" s="120" t="s">
        <v>16</v>
      </c>
      <c r="S57" s="26"/>
      <c r="T57" s="121" t="s">
        <v>54</v>
      </c>
      <c r="U57" s="128"/>
      <c r="V57" s="20"/>
      <c r="W57" s="20"/>
      <c r="X57" s="20"/>
      <c r="Y57" s="20"/>
      <c r="Z57" s="20"/>
      <c r="AA57" s="20"/>
      <c r="AB57" s="20"/>
      <c r="AC57" s="21"/>
      <c r="AD57" s="21"/>
      <c r="AE57" s="6"/>
      <c r="AF57" s="1"/>
      <c r="AG57" s="1"/>
      <c r="AH57" s="1"/>
      <c r="AI57" s="1"/>
      <c r="AJ57" s="1"/>
      <c r="AK57" s="1"/>
      <c r="AL57" s="1"/>
      <c r="AM57" s="1"/>
    </row>
    <row r="58" spans="1:39" ht="20.25" customHeight="1" x14ac:dyDescent="0.15">
      <c r="A58" s="117"/>
      <c r="B58" s="55"/>
      <c r="C58" s="48"/>
      <c r="D58" s="48"/>
      <c r="E58" s="56"/>
      <c r="F58" s="27"/>
      <c r="G58" s="31"/>
      <c r="H58" s="59">
        <f t="shared" si="17"/>
        <v>0</v>
      </c>
      <c r="I58" s="28">
        <f t="shared" si="18"/>
        <v>0</v>
      </c>
      <c r="J58" s="63">
        <f t="shared" si="19"/>
        <v>0</v>
      </c>
      <c r="K58" s="31"/>
      <c r="L58" s="70" t="s">
        <v>13</v>
      </c>
      <c r="M58" s="34"/>
      <c r="N58" s="63">
        <f>IF(M58=$Y$6,$AB$6,IF(M58=$Z$6,$AC$6,IF(M58=$AA$6,$AD$6,0)))*(K56/20000)</f>
        <v>0</v>
      </c>
      <c r="O58" s="74">
        <f t="shared" si="20"/>
        <v>0</v>
      </c>
      <c r="P58" s="31"/>
      <c r="Q58" s="38"/>
      <c r="R58" s="120" t="s">
        <v>51</v>
      </c>
      <c r="S58" s="26"/>
      <c r="T58" s="121"/>
      <c r="U58" s="128"/>
      <c r="V58" s="20"/>
      <c r="W58" s="20"/>
      <c r="X58" s="20"/>
      <c r="Y58" s="20"/>
      <c r="Z58" s="20"/>
      <c r="AA58" s="20"/>
      <c r="AB58" s="20"/>
      <c r="AC58" s="21"/>
      <c r="AD58" s="21"/>
      <c r="AE58" s="6"/>
      <c r="AF58" s="1"/>
      <c r="AG58" s="1"/>
      <c r="AH58" s="1"/>
      <c r="AI58" s="1"/>
      <c r="AJ58" s="1"/>
      <c r="AK58" s="1"/>
      <c r="AL58" s="1"/>
      <c r="AM58" s="1"/>
    </row>
    <row r="59" spans="1:39" ht="20.25" customHeight="1" x14ac:dyDescent="0.15">
      <c r="A59" s="117"/>
      <c r="B59" s="55"/>
      <c r="C59" s="48"/>
      <c r="D59" s="48"/>
      <c r="E59" s="56"/>
      <c r="F59" s="27"/>
      <c r="G59" s="31"/>
      <c r="H59" s="59">
        <f t="shared" si="17"/>
        <v>0</v>
      </c>
      <c r="I59" s="28">
        <f t="shared" si="18"/>
        <v>0</v>
      </c>
      <c r="J59" s="63">
        <f t="shared" si="19"/>
        <v>0</v>
      </c>
      <c r="K59" s="31"/>
      <c r="L59" s="69" t="s">
        <v>12</v>
      </c>
      <c r="M59" s="35"/>
      <c r="N59" s="63">
        <f>IF(M59=$Y$7,$AB$7,IF(M59=$Z$7,$AC$7,IF(M59=$AA$7,$AD$7,0)))*(K56/20000)</f>
        <v>0</v>
      </c>
      <c r="O59" s="74">
        <f t="shared" si="20"/>
        <v>0</v>
      </c>
      <c r="P59" s="31"/>
      <c r="Q59" s="38"/>
      <c r="R59" s="121" t="s">
        <v>52</v>
      </c>
      <c r="S59" s="29"/>
      <c r="T59" s="121"/>
      <c r="U59" s="128"/>
      <c r="V59" s="14"/>
      <c r="W59" s="14"/>
      <c r="X59" s="14"/>
      <c r="Y59" s="14"/>
      <c r="Z59" s="14"/>
      <c r="AA59" s="20"/>
      <c r="AB59" s="15"/>
      <c r="AC59" s="21"/>
      <c r="AD59" s="21"/>
      <c r="AE59" s="6"/>
      <c r="AF59" s="1"/>
      <c r="AG59" s="1"/>
      <c r="AH59" s="1"/>
      <c r="AI59" s="1"/>
      <c r="AJ59" s="1"/>
      <c r="AK59" s="1"/>
      <c r="AL59" s="1"/>
      <c r="AM59" s="1"/>
    </row>
    <row r="60" spans="1:39" ht="20.25" customHeight="1" x14ac:dyDescent="0.15">
      <c r="A60" s="117"/>
      <c r="B60" s="55"/>
      <c r="C60" s="48"/>
      <c r="D60" s="48"/>
      <c r="E60" s="56"/>
      <c r="F60" s="27"/>
      <c r="G60" s="31"/>
      <c r="H60" s="59">
        <f t="shared" si="17"/>
        <v>0</v>
      </c>
      <c r="I60" s="28">
        <f t="shared" si="18"/>
        <v>0</v>
      </c>
      <c r="J60" s="63">
        <f t="shared" si="19"/>
        <v>0</v>
      </c>
      <c r="K60" s="31"/>
      <c r="L60" s="69" t="s">
        <v>11</v>
      </c>
      <c r="M60" s="35"/>
      <c r="N60" s="63">
        <f>IF(M60=$Y$8,$AB$8,IF(M60=$Z$8,$AC$8,IF(M60=$AA$8,$AD$8,0)))*(K56/20000)</f>
        <v>0</v>
      </c>
      <c r="O60" s="74">
        <f t="shared" si="20"/>
        <v>0</v>
      </c>
      <c r="P60" s="31"/>
      <c r="Q60" s="38"/>
      <c r="R60" s="121"/>
      <c r="S60" s="30"/>
      <c r="T60" s="122" t="s">
        <v>53</v>
      </c>
      <c r="U60" s="128"/>
      <c r="V60" s="22"/>
      <c r="W60" s="22"/>
      <c r="X60" s="22"/>
      <c r="Y60" s="22"/>
      <c r="Z60" s="22"/>
      <c r="AA60" s="22"/>
      <c r="AB60" s="22"/>
      <c r="AC60" s="22"/>
      <c r="AD60" s="22"/>
      <c r="AE60" s="6"/>
      <c r="AF60" s="1"/>
      <c r="AG60" s="1"/>
      <c r="AH60" s="1"/>
      <c r="AI60" s="1"/>
      <c r="AJ60" s="1"/>
      <c r="AK60" s="1"/>
      <c r="AL60" s="1"/>
      <c r="AM60" s="1"/>
    </row>
    <row r="61" spans="1:39" ht="20.25" customHeight="1" x14ac:dyDescent="0.15">
      <c r="A61" s="118"/>
      <c r="B61" s="57"/>
      <c r="C61" s="48"/>
      <c r="D61" s="48"/>
      <c r="E61" s="56"/>
      <c r="F61" s="27"/>
      <c r="G61" s="68"/>
      <c r="H61" s="60">
        <f t="shared" si="17"/>
        <v>0</v>
      </c>
      <c r="I61" s="64">
        <f t="shared" si="18"/>
        <v>0</v>
      </c>
      <c r="J61" s="65">
        <f t="shared" si="19"/>
        <v>0</v>
      </c>
      <c r="K61" s="68"/>
      <c r="L61" s="71" t="s">
        <v>44</v>
      </c>
      <c r="M61" s="72"/>
      <c r="N61" s="73">
        <f>SUM(N56:N60)</f>
        <v>0</v>
      </c>
      <c r="O61" s="76">
        <f t="shared" si="20"/>
        <v>0</v>
      </c>
      <c r="P61" s="68"/>
      <c r="Q61" s="38"/>
      <c r="R61" s="120" t="s">
        <v>58</v>
      </c>
      <c r="S61" s="26"/>
      <c r="T61" s="123"/>
      <c r="U61" s="128"/>
      <c r="V61" s="22"/>
      <c r="W61" s="22"/>
      <c r="X61" s="22"/>
      <c r="Y61" s="22"/>
      <c r="Z61" s="22"/>
      <c r="AA61" s="22"/>
      <c r="AB61" s="22"/>
      <c r="AC61" s="22"/>
      <c r="AD61" s="22"/>
      <c r="AE61" s="6"/>
      <c r="AF61" s="1"/>
      <c r="AG61" s="1"/>
      <c r="AH61" s="1"/>
      <c r="AI61" s="1"/>
      <c r="AJ61" s="1"/>
      <c r="AK61" s="1"/>
      <c r="AL61" s="1"/>
      <c r="AM61" s="1"/>
    </row>
    <row r="62" spans="1:39" ht="20.25" customHeight="1" x14ac:dyDescent="0.15">
      <c r="A62" s="51" t="s">
        <v>18</v>
      </c>
      <c r="B62" s="49" t="s">
        <v>31</v>
      </c>
      <c r="C62" s="50"/>
      <c r="D62" s="50"/>
      <c r="E62" s="127">
        <f>IF(S57=0,0,ROUND(AVERAGE(S57:S63),0))</f>
        <v>0</v>
      </c>
      <c r="F62" s="49" t="s">
        <v>47</v>
      </c>
      <c r="G62" s="50"/>
      <c r="H62" s="104">
        <f>IF(E62=0,0,IF((A63/K56*1.25-E62*0.05)&gt;0.9,0.9,ROUND(A63/K56*1.25-E62*0.05,2)))</f>
        <v>0</v>
      </c>
      <c r="I62" s="49" t="s">
        <v>48</v>
      </c>
      <c r="J62" s="50"/>
      <c r="K62" s="106">
        <f>N61*H62</f>
        <v>0</v>
      </c>
      <c r="L62" s="111" t="s">
        <v>50</v>
      </c>
      <c r="M62" s="112"/>
      <c r="N62" s="112"/>
      <c r="O62" s="112"/>
      <c r="P62" s="115">
        <f>P56/(K56/20000)</f>
        <v>0</v>
      </c>
      <c r="Q62" s="42"/>
      <c r="R62" s="121" t="s">
        <v>17</v>
      </c>
      <c r="S62" s="29"/>
      <c r="T62" s="122" t="s">
        <v>55</v>
      </c>
      <c r="U62" s="128"/>
      <c r="V62" s="7"/>
      <c r="W62" s="7"/>
      <c r="X62" s="7"/>
      <c r="Y62" s="7"/>
      <c r="Z62" s="7"/>
      <c r="AA62" s="7"/>
      <c r="AB62" s="7"/>
      <c r="AC62" s="7"/>
      <c r="AD62" s="7"/>
      <c r="AE62" s="6"/>
      <c r="AF62" s="1"/>
      <c r="AG62" s="1"/>
      <c r="AH62" s="1"/>
      <c r="AI62" s="1"/>
      <c r="AJ62" s="1"/>
      <c r="AK62" s="1"/>
      <c r="AL62" s="1"/>
      <c r="AM62" s="1"/>
    </row>
    <row r="63" spans="1:39" ht="20.25" customHeight="1" x14ac:dyDescent="0.15">
      <c r="A63" s="129">
        <f>K56-G56</f>
        <v>4000</v>
      </c>
      <c r="B63" s="49" t="s">
        <v>32</v>
      </c>
      <c r="C63" s="50"/>
      <c r="D63" s="50"/>
      <c r="E63" s="127">
        <f>IF(U57=0,0,ROUND(AVERAGE(U57:U63),0))</f>
        <v>0</v>
      </c>
      <c r="F63" s="102" t="s">
        <v>33</v>
      </c>
      <c r="G63" s="103"/>
      <c r="H63" s="105">
        <f>IF(E63=0,0,ROUND(0.1-(0.01*E63)+(A63/K56*0.03),3))</f>
        <v>0</v>
      </c>
      <c r="I63" s="102" t="s">
        <v>49</v>
      </c>
      <c r="J63" s="103"/>
      <c r="K63" s="107">
        <f>IF(E63=0,0,A63*(1+H63)^5)</f>
        <v>0</v>
      </c>
      <c r="L63" s="113"/>
      <c r="M63" s="114"/>
      <c r="N63" s="114"/>
      <c r="O63" s="114"/>
      <c r="P63" s="116"/>
      <c r="Q63" s="44"/>
      <c r="R63" s="121"/>
      <c r="S63" s="30"/>
      <c r="T63" s="123"/>
      <c r="U63" s="128"/>
      <c r="V63" s="7"/>
      <c r="W63" s="7"/>
      <c r="X63" s="7"/>
      <c r="Y63" s="7"/>
      <c r="Z63" s="7"/>
      <c r="AA63" s="9"/>
      <c r="AB63" s="8"/>
      <c r="AC63" s="10"/>
      <c r="AD63" s="11"/>
      <c r="AE63" s="6"/>
      <c r="AF63" s="1"/>
      <c r="AG63" s="1"/>
      <c r="AH63" s="1"/>
      <c r="AI63" s="1"/>
      <c r="AJ63" s="1"/>
      <c r="AK63" s="1"/>
      <c r="AL63" s="1"/>
      <c r="AM63" s="1"/>
    </row>
    <row r="64" spans="1:39" ht="20.25" customHeight="1" x14ac:dyDescent="0.15">
      <c r="A64" s="7"/>
      <c r="B64" s="8"/>
      <c r="C64" s="8"/>
      <c r="D64" s="8"/>
      <c r="E64" s="8"/>
      <c r="F64" s="8"/>
      <c r="G64" s="8"/>
      <c r="H64" s="8"/>
      <c r="I64" s="12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9"/>
      <c r="AB64" s="8"/>
      <c r="AC64" s="10"/>
      <c r="AD64" s="11"/>
      <c r="AE64" s="6"/>
      <c r="AF64" s="1"/>
      <c r="AG64" s="1"/>
      <c r="AH64" s="1"/>
      <c r="AI64" s="1"/>
      <c r="AJ64" s="1"/>
      <c r="AK64" s="1"/>
      <c r="AL64" s="1"/>
      <c r="AM64" s="1"/>
    </row>
    <row r="65" spans="1:39" ht="20.25" customHeight="1" x14ac:dyDescent="0.15">
      <c r="A65" s="14"/>
      <c r="B65" s="22"/>
      <c r="C65" s="22"/>
      <c r="D65" s="22"/>
      <c r="E65" s="22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6"/>
      <c r="AB65" s="45"/>
      <c r="AC65" s="17"/>
      <c r="AD65" s="18"/>
      <c r="AE65" s="6"/>
      <c r="AF65" s="1"/>
      <c r="AG65" s="1"/>
      <c r="AH65" s="1"/>
      <c r="AI65" s="1"/>
      <c r="AJ65" s="1"/>
      <c r="AK65" s="1"/>
      <c r="AL65" s="1"/>
      <c r="AM65" s="1"/>
    </row>
    <row r="66" spans="1:39" ht="20.25" customHeight="1" x14ac:dyDescent="0.15">
      <c r="A66" s="93" t="s">
        <v>23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15"/>
      <c r="W66" s="15"/>
      <c r="X66" s="15"/>
      <c r="Y66" s="15"/>
      <c r="Z66" s="15"/>
      <c r="AA66" s="46"/>
      <c r="AB66" s="45"/>
      <c r="AC66" s="17"/>
      <c r="AD66" s="18"/>
      <c r="AE66" s="6"/>
      <c r="AF66" s="1"/>
      <c r="AG66" s="1"/>
      <c r="AH66" s="1"/>
      <c r="AI66" s="1"/>
      <c r="AJ66" s="1"/>
      <c r="AK66" s="1"/>
      <c r="AL66" s="1"/>
      <c r="AM66" s="1"/>
    </row>
    <row r="67" spans="1:39" ht="20.25" customHeight="1" x14ac:dyDescent="0.15">
      <c r="A67" s="52" t="s">
        <v>30</v>
      </c>
      <c r="B67" s="53" t="s">
        <v>29</v>
      </c>
      <c r="C67" s="33"/>
      <c r="D67" s="33"/>
      <c r="E67" s="54"/>
      <c r="F67" s="58" t="s">
        <v>2</v>
      </c>
      <c r="G67" s="58" t="s">
        <v>6</v>
      </c>
      <c r="H67" s="58" t="s">
        <v>5</v>
      </c>
      <c r="I67" s="61" t="s">
        <v>1</v>
      </c>
      <c r="J67" s="62"/>
      <c r="K67" s="66" t="s">
        <v>10</v>
      </c>
      <c r="L67" s="53" t="s">
        <v>34</v>
      </c>
      <c r="M67" s="33"/>
      <c r="N67" s="54"/>
      <c r="O67" s="58" t="s">
        <v>45</v>
      </c>
      <c r="P67" s="66" t="s">
        <v>46</v>
      </c>
      <c r="Q67" s="39"/>
      <c r="R67" s="100" t="s">
        <v>57</v>
      </c>
      <c r="S67" s="101"/>
      <c r="T67" s="101"/>
      <c r="U67" s="124"/>
      <c r="V67" s="15"/>
      <c r="W67" s="15"/>
      <c r="X67" s="15"/>
      <c r="Y67" s="15"/>
      <c r="Z67" s="15"/>
      <c r="AA67" s="16"/>
      <c r="AB67" s="45"/>
      <c r="AC67" s="17"/>
      <c r="AD67" s="18"/>
      <c r="AE67" s="6"/>
      <c r="AF67" s="1"/>
      <c r="AG67" s="1"/>
      <c r="AH67" s="1"/>
      <c r="AI67" s="1"/>
      <c r="AJ67" s="1"/>
      <c r="AK67" s="1"/>
      <c r="AL67" s="1"/>
      <c r="AM67" s="1"/>
    </row>
    <row r="68" spans="1:39" ht="20.25" customHeight="1" x14ac:dyDescent="0.15">
      <c r="A68" s="97"/>
      <c r="B68" s="94"/>
      <c r="C68" s="95"/>
      <c r="D68" s="95"/>
      <c r="E68" s="96"/>
      <c r="F68" s="97"/>
      <c r="G68" s="98"/>
      <c r="H68" s="98"/>
      <c r="I68" s="108" t="s">
        <v>4</v>
      </c>
      <c r="J68" s="109" t="s">
        <v>3</v>
      </c>
      <c r="K68" s="99"/>
      <c r="L68" s="108" t="s">
        <v>41</v>
      </c>
      <c r="M68" s="110" t="s">
        <v>42</v>
      </c>
      <c r="N68" s="109" t="s">
        <v>43</v>
      </c>
      <c r="O68" s="98"/>
      <c r="P68" s="99"/>
      <c r="Q68" s="38"/>
      <c r="R68" s="125" t="s">
        <v>7</v>
      </c>
      <c r="S68" s="125"/>
      <c r="T68" s="125" t="s">
        <v>8</v>
      </c>
      <c r="U68" s="125"/>
      <c r="V68" s="15"/>
      <c r="W68" s="15"/>
      <c r="X68" s="15"/>
      <c r="Y68" s="15"/>
      <c r="Z68" s="15"/>
      <c r="AA68" s="46"/>
      <c r="AB68" s="45"/>
      <c r="AC68" s="17"/>
      <c r="AD68" s="18"/>
      <c r="AE68" s="6"/>
      <c r="AF68" s="1"/>
      <c r="AG68" s="1"/>
      <c r="AH68" s="1"/>
      <c r="AI68" s="1"/>
      <c r="AJ68" s="1"/>
      <c r="AK68" s="1"/>
      <c r="AL68" s="1"/>
      <c r="AM68" s="1"/>
    </row>
    <row r="69" spans="1:39" ht="20.25" customHeight="1" x14ac:dyDescent="0.15">
      <c r="A69" s="117"/>
      <c r="B69" s="55"/>
      <c r="C69" s="48"/>
      <c r="D69" s="48"/>
      <c r="E69" s="56"/>
      <c r="F69" s="27"/>
      <c r="G69" s="31">
        <f>SUM(F69:F74)</f>
        <v>0</v>
      </c>
      <c r="H69" s="59">
        <f>IF($G$4=0,0,F69/$G$4)</f>
        <v>0</v>
      </c>
      <c r="I69" s="28">
        <f>IF(B69=0,0,2000-F69)</f>
        <v>0</v>
      </c>
      <c r="J69" s="63">
        <f>I69*1.4</f>
        <v>0</v>
      </c>
      <c r="K69" s="31">
        <f>IF(G69=0,4000,(SUM(F69:F74)+SUM(I69:I74))*2)</f>
        <v>4000</v>
      </c>
      <c r="L69" s="69" t="s">
        <v>15</v>
      </c>
      <c r="M69" s="35"/>
      <c r="N69" s="63">
        <f>IF(M69=$Y$4,$AB$4,IF(M69=$Z$4,$AC$4,IF(M69=$AA$4,$AD$4,0)))*(K69/20000)</f>
        <v>0</v>
      </c>
      <c r="O69" s="74">
        <f>$P$4*H69+J69</f>
        <v>0</v>
      </c>
      <c r="P69" s="75">
        <f>N74-K75-K76</f>
        <v>0</v>
      </c>
      <c r="Q69" s="38"/>
      <c r="R69" s="126" t="s">
        <v>56</v>
      </c>
      <c r="S69" s="126" t="s">
        <v>9</v>
      </c>
      <c r="T69" s="126" t="s">
        <v>56</v>
      </c>
      <c r="U69" s="126" t="s">
        <v>9</v>
      </c>
      <c r="V69" s="15"/>
      <c r="W69" s="15"/>
      <c r="X69" s="15"/>
      <c r="Y69" s="15"/>
      <c r="Z69" s="15"/>
      <c r="AA69" s="19"/>
      <c r="AB69" s="45"/>
      <c r="AC69" s="17"/>
      <c r="AD69" s="18"/>
      <c r="AE69" s="6"/>
      <c r="AF69" s="1"/>
      <c r="AG69" s="1"/>
      <c r="AH69" s="1"/>
      <c r="AI69" s="1"/>
      <c r="AJ69" s="1"/>
      <c r="AK69" s="1"/>
      <c r="AL69" s="1"/>
      <c r="AM69" s="1"/>
    </row>
    <row r="70" spans="1:39" ht="20.25" customHeight="1" x14ac:dyDescent="0.15">
      <c r="A70" s="117"/>
      <c r="B70" s="55"/>
      <c r="C70" s="48"/>
      <c r="D70" s="48"/>
      <c r="E70" s="56"/>
      <c r="F70" s="27"/>
      <c r="G70" s="31"/>
      <c r="H70" s="59">
        <f t="shared" ref="H70:H74" si="21">IF($G$4=0,0,F70/$G$4)</f>
        <v>0</v>
      </c>
      <c r="I70" s="28">
        <f t="shared" ref="I70:I74" si="22">IF(B70=0,0,2000-F70)</f>
        <v>0</v>
      </c>
      <c r="J70" s="63">
        <f t="shared" ref="J70:J74" si="23">I70*1.4</f>
        <v>0</v>
      </c>
      <c r="K70" s="31"/>
      <c r="L70" s="69" t="s">
        <v>14</v>
      </c>
      <c r="M70" s="47"/>
      <c r="N70" s="63">
        <f>IF(M70=$Y$5,$AB$5,IF(M70=$Z$5,$AC$5,IF(M70=$AA$5,$AD$5,0)))*(K69/20000)</f>
        <v>0</v>
      </c>
      <c r="O70" s="74">
        <f t="shared" ref="O70:O74" si="24">$P$4*H70+J70</f>
        <v>0</v>
      </c>
      <c r="P70" s="31"/>
      <c r="Q70" s="38"/>
      <c r="R70" s="120" t="s">
        <v>16</v>
      </c>
      <c r="S70" s="26"/>
      <c r="T70" s="121" t="s">
        <v>54</v>
      </c>
      <c r="U70" s="128"/>
      <c r="V70" s="20"/>
      <c r="W70" s="20"/>
      <c r="X70" s="20"/>
      <c r="Y70" s="20"/>
      <c r="Z70" s="20"/>
      <c r="AA70" s="20"/>
      <c r="AB70" s="20"/>
      <c r="AC70" s="21"/>
      <c r="AD70" s="21"/>
      <c r="AE70" s="6"/>
      <c r="AF70" s="1"/>
      <c r="AG70" s="1"/>
      <c r="AH70" s="1"/>
      <c r="AI70" s="1"/>
      <c r="AJ70" s="1"/>
      <c r="AK70" s="1"/>
      <c r="AL70" s="1"/>
      <c r="AM70" s="1"/>
    </row>
    <row r="71" spans="1:39" ht="20.25" customHeight="1" x14ac:dyDescent="0.15">
      <c r="A71" s="117"/>
      <c r="B71" s="55"/>
      <c r="C71" s="48"/>
      <c r="D71" s="48"/>
      <c r="E71" s="56"/>
      <c r="F71" s="27"/>
      <c r="G71" s="31"/>
      <c r="H71" s="59">
        <f t="shared" si="21"/>
        <v>0</v>
      </c>
      <c r="I71" s="28">
        <f t="shared" si="22"/>
        <v>0</v>
      </c>
      <c r="J71" s="63">
        <f t="shared" si="23"/>
        <v>0</v>
      </c>
      <c r="K71" s="31"/>
      <c r="L71" s="70" t="s">
        <v>13</v>
      </c>
      <c r="M71" s="34"/>
      <c r="N71" s="63">
        <f>IF(M71=$Y$6,$AB$6,IF(M71=$Z$6,$AC$6,IF(M71=$AA$6,$AD$6,0)))*(K69/20000)</f>
        <v>0</v>
      </c>
      <c r="O71" s="74">
        <f t="shared" si="24"/>
        <v>0</v>
      </c>
      <c r="P71" s="31"/>
      <c r="Q71" s="38"/>
      <c r="R71" s="120" t="s">
        <v>51</v>
      </c>
      <c r="S71" s="26"/>
      <c r="T71" s="121"/>
      <c r="U71" s="128"/>
      <c r="V71" s="20"/>
      <c r="W71" s="20"/>
      <c r="X71" s="20"/>
      <c r="Y71" s="20"/>
      <c r="Z71" s="20"/>
      <c r="AA71" s="20"/>
      <c r="AB71" s="20"/>
      <c r="AC71" s="21"/>
      <c r="AD71" s="21"/>
      <c r="AE71" s="6"/>
      <c r="AF71" s="1"/>
      <c r="AG71" s="1"/>
      <c r="AH71" s="1"/>
      <c r="AI71" s="1"/>
      <c r="AJ71" s="1"/>
      <c r="AK71" s="1"/>
      <c r="AL71" s="1"/>
      <c r="AM71" s="1"/>
    </row>
    <row r="72" spans="1:39" ht="20.25" customHeight="1" x14ac:dyDescent="0.15">
      <c r="A72" s="117"/>
      <c r="B72" s="55"/>
      <c r="C72" s="48"/>
      <c r="D72" s="48"/>
      <c r="E72" s="56"/>
      <c r="F72" s="27"/>
      <c r="G72" s="31"/>
      <c r="H72" s="59">
        <f t="shared" si="21"/>
        <v>0</v>
      </c>
      <c r="I72" s="28">
        <f t="shared" si="22"/>
        <v>0</v>
      </c>
      <c r="J72" s="63">
        <f t="shared" si="23"/>
        <v>0</v>
      </c>
      <c r="K72" s="31"/>
      <c r="L72" s="69" t="s">
        <v>12</v>
      </c>
      <c r="M72" s="35"/>
      <c r="N72" s="63">
        <f>IF(M72=$Y$7,$AB$7,IF(M72=$Z$7,$AC$7,IF(M72=$AA$7,$AD$7,0)))*(K69/20000)</f>
        <v>0</v>
      </c>
      <c r="O72" s="74">
        <f t="shared" si="24"/>
        <v>0</v>
      </c>
      <c r="P72" s="31"/>
      <c r="Q72" s="38"/>
      <c r="R72" s="121" t="s">
        <v>52</v>
      </c>
      <c r="S72" s="29"/>
      <c r="T72" s="121"/>
      <c r="U72" s="128"/>
      <c r="V72" s="14"/>
      <c r="W72" s="14"/>
      <c r="X72" s="14"/>
      <c r="Y72" s="14"/>
      <c r="Z72" s="14"/>
      <c r="AA72" s="20"/>
      <c r="AB72" s="15"/>
      <c r="AC72" s="21"/>
      <c r="AD72" s="21"/>
      <c r="AE72" s="6"/>
      <c r="AF72" s="1"/>
      <c r="AG72" s="1"/>
      <c r="AH72" s="1"/>
      <c r="AI72" s="1"/>
      <c r="AJ72" s="1"/>
      <c r="AK72" s="1"/>
      <c r="AL72" s="1"/>
      <c r="AM72" s="1"/>
    </row>
    <row r="73" spans="1:39" ht="20.25" customHeight="1" x14ac:dyDescent="0.15">
      <c r="A73" s="117"/>
      <c r="B73" s="55"/>
      <c r="C73" s="48"/>
      <c r="D73" s="48"/>
      <c r="E73" s="56"/>
      <c r="F73" s="27"/>
      <c r="G73" s="31"/>
      <c r="H73" s="59">
        <f t="shared" si="21"/>
        <v>0</v>
      </c>
      <c r="I73" s="28">
        <f t="shared" si="22"/>
        <v>0</v>
      </c>
      <c r="J73" s="63">
        <f t="shared" si="23"/>
        <v>0</v>
      </c>
      <c r="K73" s="31"/>
      <c r="L73" s="69" t="s">
        <v>11</v>
      </c>
      <c r="M73" s="35"/>
      <c r="N73" s="63">
        <f>IF(M73=$Y$8,$AB$8,IF(M73=$Z$8,$AC$8,IF(M73=$AA$8,$AD$8,0)))*(K69/20000)</f>
        <v>0</v>
      </c>
      <c r="O73" s="74">
        <f t="shared" si="24"/>
        <v>0</v>
      </c>
      <c r="P73" s="31"/>
      <c r="Q73" s="38"/>
      <c r="R73" s="121"/>
      <c r="S73" s="30"/>
      <c r="T73" s="122" t="s">
        <v>53</v>
      </c>
      <c r="U73" s="128"/>
      <c r="V73" s="22"/>
      <c r="W73" s="22"/>
      <c r="X73" s="22"/>
      <c r="Y73" s="22"/>
      <c r="Z73" s="22"/>
      <c r="AA73" s="22"/>
      <c r="AB73" s="22"/>
      <c r="AC73" s="22"/>
      <c r="AD73" s="22"/>
      <c r="AE73" s="6"/>
      <c r="AF73" s="1"/>
      <c r="AG73" s="1"/>
      <c r="AH73" s="1"/>
      <c r="AI73" s="1"/>
      <c r="AJ73" s="1"/>
      <c r="AK73" s="1"/>
      <c r="AL73" s="1"/>
      <c r="AM73" s="1"/>
    </row>
    <row r="74" spans="1:39" ht="20.25" customHeight="1" x14ac:dyDescent="0.15">
      <c r="A74" s="118"/>
      <c r="B74" s="57"/>
      <c r="C74" s="48"/>
      <c r="D74" s="48"/>
      <c r="E74" s="56"/>
      <c r="F74" s="27"/>
      <c r="G74" s="68"/>
      <c r="H74" s="60">
        <f t="shared" si="21"/>
        <v>0</v>
      </c>
      <c r="I74" s="64">
        <f t="shared" si="22"/>
        <v>0</v>
      </c>
      <c r="J74" s="65">
        <f t="shared" si="23"/>
        <v>0</v>
      </c>
      <c r="K74" s="68"/>
      <c r="L74" s="71" t="s">
        <v>44</v>
      </c>
      <c r="M74" s="72"/>
      <c r="N74" s="73">
        <f>SUM(N69:N73)</f>
        <v>0</v>
      </c>
      <c r="O74" s="76">
        <f t="shared" si="24"/>
        <v>0</v>
      </c>
      <c r="P74" s="68"/>
      <c r="Q74" s="38"/>
      <c r="R74" s="120" t="s">
        <v>58</v>
      </c>
      <c r="S74" s="26"/>
      <c r="T74" s="123"/>
      <c r="U74" s="128"/>
      <c r="V74" s="22"/>
      <c r="W74" s="22"/>
      <c r="X74" s="22"/>
      <c r="Y74" s="22"/>
      <c r="Z74" s="22"/>
      <c r="AA74" s="22"/>
      <c r="AB74" s="22"/>
      <c r="AC74" s="22"/>
      <c r="AD74" s="22"/>
      <c r="AE74" s="6"/>
      <c r="AF74" s="1"/>
      <c r="AG74" s="1"/>
      <c r="AH74" s="1"/>
      <c r="AI74" s="1"/>
      <c r="AJ74" s="1"/>
      <c r="AK74" s="1"/>
      <c r="AL74" s="1"/>
      <c r="AM74" s="1"/>
    </row>
    <row r="75" spans="1:39" ht="20.25" customHeight="1" x14ac:dyDescent="0.15">
      <c r="A75" s="51" t="s">
        <v>18</v>
      </c>
      <c r="B75" s="49" t="s">
        <v>31</v>
      </c>
      <c r="C75" s="50"/>
      <c r="D75" s="50"/>
      <c r="E75" s="127">
        <f>IF(S70=0,0,ROUND(AVERAGE(S70:S76),0))</f>
        <v>0</v>
      </c>
      <c r="F75" s="49" t="s">
        <v>47</v>
      </c>
      <c r="G75" s="50"/>
      <c r="H75" s="104">
        <f>IF(E75=0,0,IF((A76/K69*1.25-E75*0.05)&gt;0.9,0.9,ROUND(A76/K69*1.25-E75*0.05,2)))</f>
        <v>0</v>
      </c>
      <c r="I75" s="49" t="s">
        <v>48</v>
      </c>
      <c r="J75" s="50"/>
      <c r="K75" s="106">
        <f>N74*H75</f>
        <v>0</v>
      </c>
      <c r="L75" s="111" t="s">
        <v>50</v>
      </c>
      <c r="M75" s="112"/>
      <c r="N75" s="112"/>
      <c r="O75" s="112"/>
      <c r="P75" s="115">
        <f>P69/(K69/20000)</f>
        <v>0</v>
      </c>
      <c r="Q75" s="42"/>
      <c r="R75" s="121" t="s">
        <v>17</v>
      </c>
      <c r="S75" s="29"/>
      <c r="T75" s="122" t="s">
        <v>55</v>
      </c>
      <c r="U75" s="128"/>
      <c r="V75" s="7"/>
      <c r="W75" s="7"/>
      <c r="X75" s="7"/>
      <c r="Y75" s="7"/>
      <c r="Z75" s="7"/>
      <c r="AA75" s="7"/>
      <c r="AB75" s="7"/>
      <c r="AC75" s="7"/>
      <c r="AD75" s="7"/>
      <c r="AE75" s="6"/>
      <c r="AF75" s="1"/>
      <c r="AG75" s="1"/>
      <c r="AH75" s="1"/>
      <c r="AI75" s="1"/>
      <c r="AJ75" s="1"/>
      <c r="AK75" s="1"/>
      <c r="AL75" s="1"/>
      <c r="AM75" s="1"/>
    </row>
    <row r="76" spans="1:39" ht="20.25" customHeight="1" x14ac:dyDescent="0.15">
      <c r="A76" s="129">
        <f>K69-G69</f>
        <v>4000</v>
      </c>
      <c r="B76" s="49" t="s">
        <v>32</v>
      </c>
      <c r="C76" s="50"/>
      <c r="D76" s="50"/>
      <c r="E76" s="127">
        <f>IF(U70=0,0,ROUND(AVERAGE(U70:U76),0))</f>
        <v>0</v>
      </c>
      <c r="F76" s="102" t="s">
        <v>33</v>
      </c>
      <c r="G76" s="103"/>
      <c r="H76" s="105">
        <f>IF(E76=0,0,ROUND(0.1-(0.01*E76)+(A76/K69*0.03),3))</f>
        <v>0</v>
      </c>
      <c r="I76" s="102" t="s">
        <v>49</v>
      </c>
      <c r="J76" s="103"/>
      <c r="K76" s="107">
        <f>IF(E76=0,0,A76*(1+H76)^5)</f>
        <v>0</v>
      </c>
      <c r="L76" s="113"/>
      <c r="M76" s="114"/>
      <c r="N76" s="114"/>
      <c r="O76" s="114"/>
      <c r="P76" s="116"/>
      <c r="Q76" s="44"/>
      <c r="R76" s="121"/>
      <c r="S76" s="30"/>
      <c r="T76" s="123"/>
      <c r="U76" s="128"/>
      <c r="V76" s="7"/>
      <c r="W76" s="7"/>
      <c r="X76" s="7"/>
      <c r="Y76" s="7"/>
      <c r="Z76" s="7"/>
      <c r="AA76" s="9"/>
      <c r="AB76" s="8"/>
      <c r="AC76" s="10"/>
      <c r="AD76" s="11"/>
      <c r="AE76" s="6"/>
      <c r="AF76" s="1"/>
      <c r="AG76" s="1"/>
      <c r="AH76" s="1"/>
      <c r="AI76" s="1"/>
      <c r="AJ76" s="1"/>
      <c r="AK76" s="1"/>
      <c r="AL76" s="1"/>
      <c r="AM76" s="1"/>
    </row>
    <row r="77" spans="1:39" ht="20.25" customHeight="1" x14ac:dyDescent="0.15">
      <c r="A77" s="7"/>
      <c r="B77" s="8"/>
      <c r="C77" s="8"/>
      <c r="D77" s="8"/>
      <c r="E77" s="8"/>
      <c r="F77" s="8"/>
      <c r="G77" s="8"/>
      <c r="H77" s="8"/>
      <c r="I77" s="12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9"/>
      <c r="AB77" s="8"/>
      <c r="AC77" s="10"/>
      <c r="AD77" s="11"/>
      <c r="AE77" s="6"/>
      <c r="AF77" s="1"/>
      <c r="AG77" s="1"/>
      <c r="AH77" s="1"/>
      <c r="AI77" s="1"/>
      <c r="AJ77" s="1"/>
      <c r="AK77" s="1"/>
      <c r="AL77" s="1"/>
      <c r="AM77" s="1"/>
    </row>
    <row r="78" spans="1:39" ht="20.25" customHeight="1" x14ac:dyDescent="0.15">
      <c r="A78" s="14"/>
      <c r="B78" s="22"/>
      <c r="C78" s="22"/>
      <c r="D78" s="22"/>
      <c r="E78" s="22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6"/>
      <c r="AB78" s="45"/>
      <c r="AC78" s="17"/>
      <c r="AD78" s="18"/>
      <c r="AE78" s="6"/>
      <c r="AF78" s="1"/>
      <c r="AG78" s="1"/>
      <c r="AH78" s="1"/>
      <c r="AI78" s="1"/>
      <c r="AJ78" s="1"/>
      <c r="AK78" s="1"/>
      <c r="AL78" s="1"/>
      <c r="AM78" s="1"/>
    </row>
    <row r="79" spans="1:39" ht="20.25" customHeight="1" x14ac:dyDescent="0.15">
      <c r="A79" s="93" t="s">
        <v>24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15"/>
      <c r="W79" s="15"/>
      <c r="X79" s="15"/>
      <c r="Y79" s="15"/>
      <c r="Z79" s="15"/>
      <c r="AA79" s="46"/>
      <c r="AB79" s="45"/>
      <c r="AC79" s="17"/>
      <c r="AD79" s="18"/>
      <c r="AE79" s="6"/>
      <c r="AF79" s="1"/>
      <c r="AG79" s="1"/>
      <c r="AH79" s="1"/>
      <c r="AI79" s="1"/>
      <c r="AJ79" s="1"/>
      <c r="AK79" s="1"/>
      <c r="AL79" s="1"/>
      <c r="AM79" s="1"/>
    </row>
    <row r="80" spans="1:39" ht="20.25" customHeight="1" x14ac:dyDescent="0.15">
      <c r="A80" s="52" t="s">
        <v>30</v>
      </c>
      <c r="B80" s="53" t="s">
        <v>29</v>
      </c>
      <c r="C80" s="33"/>
      <c r="D80" s="33"/>
      <c r="E80" s="54"/>
      <c r="F80" s="58" t="s">
        <v>2</v>
      </c>
      <c r="G80" s="58" t="s">
        <v>6</v>
      </c>
      <c r="H80" s="58" t="s">
        <v>5</v>
      </c>
      <c r="I80" s="61" t="s">
        <v>1</v>
      </c>
      <c r="J80" s="62"/>
      <c r="K80" s="66" t="s">
        <v>10</v>
      </c>
      <c r="L80" s="53" t="s">
        <v>34</v>
      </c>
      <c r="M80" s="33"/>
      <c r="N80" s="54"/>
      <c r="O80" s="58" t="s">
        <v>45</v>
      </c>
      <c r="P80" s="66" t="s">
        <v>46</v>
      </c>
      <c r="Q80" s="39"/>
      <c r="R80" s="100" t="s">
        <v>57</v>
      </c>
      <c r="S80" s="101"/>
      <c r="T80" s="101"/>
      <c r="U80" s="124"/>
      <c r="V80" s="15"/>
      <c r="W80" s="15"/>
      <c r="X80" s="15"/>
      <c r="Y80" s="15"/>
      <c r="Z80" s="15"/>
      <c r="AA80" s="16"/>
      <c r="AB80" s="45"/>
      <c r="AC80" s="17"/>
      <c r="AD80" s="18"/>
      <c r="AE80" s="6"/>
      <c r="AF80" s="1"/>
      <c r="AG80" s="1"/>
      <c r="AH80" s="1"/>
      <c r="AI80" s="1"/>
      <c r="AJ80" s="1"/>
      <c r="AK80" s="1"/>
      <c r="AL80" s="1"/>
      <c r="AM80" s="1"/>
    </row>
    <row r="81" spans="1:39" ht="20.25" customHeight="1" x14ac:dyDescent="0.15">
      <c r="A81" s="97"/>
      <c r="B81" s="94"/>
      <c r="C81" s="95"/>
      <c r="D81" s="95"/>
      <c r="E81" s="96"/>
      <c r="F81" s="97"/>
      <c r="G81" s="98"/>
      <c r="H81" s="98"/>
      <c r="I81" s="108" t="s">
        <v>4</v>
      </c>
      <c r="J81" s="109" t="s">
        <v>3</v>
      </c>
      <c r="K81" s="99"/>
      <c r="L81" s="108" t="s">
        <v>41</v>
      </c>
      <c r="M81" s="110" t="s">
        <v>42</v>
      </c>
      <c r="N81" s="109" t="s">
        <v>43</v>
      </c>
      <c r="O81" s="98"/>
      <c r="P81" s="99"/>
      <c r="Q81" s="38"/>
      <c r="R81" s="125" t="s">
        <v>7</v>
      </c>
      <c r="S81" s="125"/>
      <c r="T81" s="125" t="s">
        <v>8</v>
      </c>
      <c r="U81" s="125"/>
      <c r="V81" s="15"/>
      <c r="W81" s="15"/>
      <c r="X81" s="15"/>
      <c r="Y81" s="15"/>
      <c r="Z81" s="15"/>
      <c r="AA81" s="46"/>
      <c r="AB81" s="45"/>
      <c r="AC81" s="17"/>
      <c r="AD81" s="18"/>
      <c r="AE81" s="6"/>
      <c r="AF81" s="1"/>
      <c r="AG81" s="1"/>
      <c r="AH81" s="1"/>
      <c r="AI81" s="1"/>
      <c r="AJ81" s="1"/>
      <c r="AK81" s="1"/>
      <c r="AL81" s="1"/>
      <c r="AM81" s="1"/>
    </row>
    <row r="82" spans="1:39" ht="20.25" customHeight="1" x14ac:dyDescent="0.15">
      <c r="A82" s="117"/>
      <c r="B82" s="55"/>
      <c r="C82" s="48"/>
      <c r="D82" s="48"/>
      <c r="E82" s="56"/>
      <c r="F82" s="27"/>
      <c r="G82" s="31">
        <f>SUM(F82:F87)</f>
        <v>0</v>
      </c>
      <c r="H82" s="59">
        <f>IF($G$4=0,0,F82/$G$4)</f>
        <v>0</v>
      </c>
      <c r="I82" s="28">
        <f>IF(B82=0,0,2000-F82)</f>
        <v>0</v>
      </c>
      <c r="J82" s="63">
        <f>I82*1.4</f>
        <v>0</v>
      </c>
      <c r="K82" s="31">
        <f>IF(G82=0,4000,(SUM(F82:F87)+SUM(I82:I87))*2)</f>
        <v>4000</v>
      </c>
      <c r="L82" s="69" t="s">
        <v>15</v>
      </c>
      <c r="M82" s="35"/>
      <c r="N82" s="63">
        <f>IF(M82=$Y$4,$AB$4,IF(M82=$Z$4,$AC$4,IF(M82=$AA$4,$AD$4,0)))*(K82/20000)</f>
        <v>0</v>
      </c>
      <c r="O82" s="74">
        <f>$P$4*H82+J82</f>
        <v>0</v>
      </c>
      <c r="P82" s="75">
        <f>N87-K88-K89</f>
        <v>0</v>
      </c>
      <c r="Q82" s="38"/>
      <c r="R82" s="126" t="s">
        <v>56</v>
      </c>
      <c r="S82" s="126" t="s">
        <v>9</v>
      </c>
      <c r="T82" s="126" t="s">
        <v>56</v>
      </c>
      <c r="U82" s="126" t="s">
        <v>9</v>
      </c>
      <c r="V82" s="15"/>
      <c r="W82" s="15"/>
      <c r="X82" s="15"/>
      <c r="Y82" s="15"/>
      <c r="Z82" s="15"/>
      <c r="AA82" s="19"/>
      <c r="AB82" s="45"/>
      <c r="AC82" s="17"/>
      <c r="AD82" s="18"/>
      <c r="AE82" s="6"/>
      <c r="AF82" s="1"/>
      <c r="AG82" s="1"/>
      <c r="AH82" s="1"/>
      <c r="AI82" s="1"/>
      <c r="AJ82" s="1"/>
      <c r="AK82" s="1"/>
      <c r="AL82" s="1"/>
      <c r="AM82" s="1"/>
    </row>
    <row r="83" spans="1:39" ht="20.25" customHeight="1" x14ac:dyDescent="0.15">
      <c r="A83" s="117"/>
      <c r="B83" s="55"/>
      <c r="C83" s="48"/>
      <c r="D83" s="48"/>
      <c r="E83" s="56"/>
      <c r="F83" s="27"/>
      <c r="G83" s="31"/>
      <c r="H83" s="59">
        <f t="shared" ref="H83:H87" si="25">IF($G$4=0,0,F83/$G$4)</f>
        <v>0</v>
      </c>
      <c r="I83" s="28">
        <f t="shared" ref="I83:I87" si="26">IF(B83=0,0,2000-F83)</f>
        <v>0</v>
      </c>
      <c r="J83" s="63">
        <f t="shared" ref="J83:J87" si="27">I83*1.4</f>
        <v>0</v>
      </c>
      <c r="K83" s="31"/>
      <c r="L83" s="69" t="s">
        <v>14</v>
      </c>
      <c r="M83" s="47"/>
      <c r="N83" s="63">
        <f>IF(M83=$Y$5,$AB$5,IF(M83=$Z$5,$AC$5,IF(M83=$AA$5,$AD$5,0)))*(K82/20000)</f>
        <v>0</v>
      </c>
      <c r="O83" s="74">
        <f t="shared" ref="O83:O87" si="28">$P$4*H83+J83</f>
        <v>0</v>
      </c>
      <c r="P83" s="31"/>
      <c r="Q83" s="38"/>
      <c r="R83" s="120" t="s">
        <v>16</v>
      </c>
      <c r="S83" s="26"/>
      <c r="T83" s="121" t="s">
        <v>54</v>
      </c>
      <c r="U83" s="128"/>
      <c r="V83" s="20"/>
      <c r="W83" s="20"/>
      <c r="X83" s="20"/>
      <c r="Y83" s="20"/>
      <c r="Z83" s="20"/>
      <c r="AA83" s="20"/>
      <c r="AB83" s="20"/>
      <c r="AC83" s="21"/>
      <c r="AD83" s="21"/>
      <c r="AE83" s="6"/>
      <c r="AF83" s="1"/>
      <c r="AG83" s="1"/>
      <c r="AH83" s="1"/>
      <c r="AI83" s="1"/>
      <c r="AJ83" s="1"/>
      <c r="AK83" s="1"/>
      <c r="AL83" s="1"/>
      <c r="AM83" s="1"/>
    </row>
    <row r="84" spans="1:39" ht="20.25" customHeight="1" x14ac:dyDescent="0.15">
      <c r="A84" s="117"/>
      <c r="B84" s="55"/>
      <c r="C84" s="48"/>
      <c r="D84" s="48"/>
      <c r="E84" s="56"/>
      <c r="F84" s="27"/>
      <c r="G84" s="31"/>
      <c r="H84" s="59">
        <f t="shared" si="25"/>
        <v>0</v>
      </c>
      <c r="I84" s="28">
        <f t="shared" si="26"/>
        <v>0</v>
      </c>
      <c r="J84" s="63">
        <f t="shared" si="27"/>
        <v>0</v>
      </c>
      <c r="K84" s="31"/>
      <c r="L84" s="70" t="s">
        <v>13</v>
      </c>
      <c r="M84" s="34"/>
      <c r="N84" s="63">
        <f>IF(M84=$Y$6,$AB$6,IF(M84=$Z$6,$AC$6,IF(M84=$AA$6,$AD$6,0)))*(K82/20000)</f>
        <v>0</v>
      </c>
      <c r="O84" s="74">
        <f t="shared" si="28"/>
        <v>0</v>
      </c>
      <c r="P84" s="31"/>
      <c r="Q84" s="38"/>
      <c r="R84" s="120" t="s">
        <v>51</v>
      </c>
      <c r="S84" s="26"/>
      <c r="T84" s="121"/>
      <c r="U84" s="128"/>
      <c r="V84" s="20"/>
      <c r="W84" s="20"/>
      <c r="X84" s="20"/>
      <c r="Y84" s="20"/>
      <c r="Z84" s="20"/>
      <c r="AA84" s="20"/>
      <c r="AB84" s="20"/>
      <c r="AC84" s="21"/>
      <c r="AD84" s="21"/>
      <c r="AE84" s="6"/>
      <c r="AF84" s="1"/>
      <c r="AG84" s="1"/>
      <c r="AH84" s="1"/>
      <c r="AI84" s="1"/>
      <c r="AJ84" s="1"/>
      <c r="AK84" s="1"/>
      <c r="AL84" s="1"/>
      <c r="AM84" s="1"/>
    </row>
    <row r="85" spans="1:39" ht="20.25" customHeight="1" x14ac:dyDescent="0.15">
      <c r="A85" s="117"/>
      <c r="B85" s="55"/>
      <c r="C85" s="48"/>
      <c r="D85" s="48"/>
      <c r="E85" s="56"/>
      <c r="F85" s="27"/>
      <c r="G85" s="31"/>
      <c r="H85" s="59">
        <f t="shared" si="25"/>
        <v>0</v>
      </c>
      <c r="I85" s="28">
        <f t="shared" si="26"/>
        <v>0</v>
      </c>
      <c r="J85" s="63">
        <f t="shared" si="27"/>
        <v>0</v>
      </c>
      <c r="K85" s="31"/>
      <c r="L85" s="69" t="s">
        <v>12</v>
      </c>
      <c r="M85" s="35"/>
      <c r="N85" s="63">
        <f>IF(M85=$Y$7,$AB$7,IF(M85=$Z$7,$AC$7,IF(M85=$AA$7,$AD$7,0)))*(K82/20000)</f>
        <v>0</v>
      </c>
      <c r="O85" s="74">
        <f t="shared" si="28"/>
        <v>0</v>
      </c>
      <c r="P85" s="31"/>
      <c r="Q85" s="38"/>
      <c r="R85" s="121" t="s">
        <v>52</v>
      </c>
      <c r="S85" s="29"/>
      <c r="T85" s="121"/>
      <c r="U85" s="128"/>
      <c r="V85" s="14"/>
      <c r="W85" s="14"/>
      <c r="X85" s="14"/>
      <c r="Y85" s="14"/>
      <c r="Z85" s="14"/>
      <c r="AA85" s="20"/>
      <c r="AB85" s="15"/>
      <c r="AC85" s="21"/>
      <c r="AD85" s="21"/>
      <c r="AE85" s="6"/>
      <c r="AF85" s="1"/>
      <c r="AG85" s="1"/>
      <c r="AH85" s="1"/>
      <c r="AI85" s="1"/>
      <c r="AJ85" s="1"/>
      <c r="AK85" s="1"/>
      <c r="AL85" s="1"/>
      <c r="AM85" s="1"/>
    </row>
    <row r="86" spans="1:39" ht="20.25" customHeight="1" x14ac:dyDescent="0.15">
      <c r="A86" s="117"/>
      <c r="B86" s="55"/>
      <c r="C86" s="48"/>
      <c r="D86" s="48"/>
      <c r="E86" s="56"/>
      <c r="F86" s="27"/>
      <c r="G86" s="31"/>
      <c r="H86" s="59">
        <f t="shared" si="25"/>
        <v>0</v>
      </c>
      <c r="I86" s="28">
        <f t="shared" si="26"/>
        <v>0</v>
      </c>
      <c r="J86" s="63">
        <f t="shared" si="27"/>
        <v>0</v>
      </c>
      <c r="K86" s="31"/>
      <c r="L86" s="69" t="s">
        <v>11</v>
      </c>
      <c r="M86" s="35"/>
      <c r="N86" s="63">
        <f>IF(M86=$Y$8,$AB$8,IF(M86=$Z$8,$AC$8,IF(M86=$AA$8,$AD$8,0)))*(K82/20000)</f>
        <v>0</v>
      </c>
      <c r="O86" s="74">
        <f t="shared" si="28"/>
        <v>0</v>
      </c>
      <c r="P86" s="31"/>
      <c r="Q86" s="38"/>
      <c r="R86" s="121"/>
      <c r="S86" s="30"/>
      <c r="T86" s="122" t="s">
        <v>53</v>
      </c>
      <c r="U86" s="128"/>
      <c r="V86" s="22"/>
      <c r="W86" s="22"/>
      <c r="X86" s="22"/>
      <c r="Y86" s="22"/>
      <c r="Z86" s="22"/>
      <c r="AA86" s="22"/>
      <c r="AB86" s="22"/>
      <c r="AC86" s="22"/>
      <c r="AD86" s="22"/>
      <c r="AE86" s="6"/>
      <c r="AF86" s="1"/>
      <c r="AG86" s="1"/>
      <c r="AH86" s="1"/>
      <c r="AI86" s="1"/>
      <c r="AJ86" s="1"/>
      <c r="AK86" s="1"/>
      <c r="AL86" s="1"/>
      <c r="AM86" s="1"/>
    </row>
    <row r="87" spans="1:39" ht="20.25" customHeight="1" x14ac:dyDescent="0.15">
      <c r="A87" s="118"/>
      <c r="B87" s="57"/>
      <c r="C87" s="48"/>
      <c r="D87" s="48"/>
      <c r="E87" s="56"/>
      <c r="F87" s="27"/>
      <c r="G87" s="68"/>
      <c r="H87" s="60">
        <f t="shared" si="25"/>
        <v>0</v>
      </c>
      <c r="I87" s="64">
        <f t="shared" si="26"/>
        <v>0</v>
      </c>
      <c r="J87" s="65">
        <f t="shared" si="27"/>
        <v>0</v>
      </c>
      <c r="K87" s="68"/>
      <c r="L87" s="71" t="s">
        <v>44</v>
      </c>
      <c r="M87" s="72"/>
      <c r="N87" s="73">
        <f>SUM(N82:N86)</f>
        <v>0</v>
      </c>
      <c r="O87" s="76">
        <f t="shared" si="28"/>
        <v>0</v>
      </c>
      <c r="P87" s="68"/>
      <c r="Q87" s="38"/>
      <c r="R87" s="120" t="s">
        <v>58</v>
      </c>
      <c r="S87" s="26"/>
      <c r="T87" s="123"/>
      <c r="U87" s="128"/>
      <c r="V87" s="22"/>
      <c r="W87" s="22"/>
      <c r="X87" s="22"/>
      <c r="Y87" s="22"/>
      <c r="Z87" s="22"/>
      <c r="AA87" s="22"/>
      <c r="AB87" s="22"/>
      <c r="AC87" s="22"/>
      <c r="AD87" s="22"/>
      <c r="AE87" s="6"/>
      <c r="AF87" s="1"/>
      <c r="AG87" s="1"/>
      <c r="AH87" s="1"/>
      <c r="AI87" s="1"/>
      <c r="AJ87" s="1"/>
      <c r="AK87" s="1"/>
      <c r="AL87" s="1"/>
      <c r="AM87" s="1"/>
    </row>
    <row r="88" spans="1:39" ht="20.25" customHeight="1" x14ac:dyDescent="0.15">
      <c r="A88" s="51" t="s">
        <v>18</v>
      </c>
      <c r="B88" s="49" t="s">
        <v>31</v>
      </c>
      <c r="C88" s="50"/>
      <c r="D88" s="50"/>
      <c r="E88" s="127">
        <f>IF(S83=0,0,ROUND(AVERAGE(S83:S89),0))</f>
        <v>0</v>
      </c>
      <c r="F88" s="49" t="s">
        <v>47</v>
      </c>
      <c r="G88" s="50"/>
      <c r="H88" s="104">
        <f>IF(E88=0,0,IF((A89/K82*1.25-E88*0.05)&gt;0.9,0.9,ROUND(A89/K82*1.25-E88*0.05,2)))</f>
        <v>0</v>
      </c>
      <c r="I88" s="49" t="s">
        <v>48</v>
      </c>
      <c r="J88" s="50"/>
      <c r="K88" s="106">
        <f>N87*H88</f>
        <v>0</v>
      </c>
      <c r="L88" s="111" t="s">
        <v>50</v>
      </c>
      <c r="M88" s="112"/>
      <c r="N88" s="112"/>
      <c r="O88" s="112"/>
      <c r="P88" s="115">
        <f>P82/(K82/20000)</f>
        <v>0</v>
      </c>
      <c r="Q88" s="42"/>
      <c r="R88" s="121" t="s">
        <v>17</v>
      </c>
      <c r="S88" s="29"/>
      <c r="T88" s="122" t="s">
        <v>55</v>
      </c>
      <c r="U88" s="128"/>
      <c r="V88" s="7"/>
      <c r="W88" s="7"/>
      <c r="X88" s="7"/>
      <c r="Y88" s="7"/>
      <c r="Z88" s="7"/>
      <c r="AA88" s="7"/>
      <c r="AB88" s="7"/>
      <c r="AC88" s="7"/>
      <c r="AD88" s="7"/>
      <c r="AE88" s="6"/>
      <c r="AF88" s="1"/>
      <c r="AG88" s="1"/>
      <c r="AH88" s="1"/>
      <c r="AI88" s="1"/>
      <c r="AJ88" s="1"/>
      <c r="AK88" s="1"/>
      <c r="AL88" s="1"/>
      <c r="AM88" s="1"/>
    </row>
    <row r="89" spans="1:39" ht="20.25" customHeight="1" x14ac:dyDescent="0.15">
      <c r="A89" s="129">
        <f>K82-G82</f>
        <v>4000</v>
      </c>
      <c r="B89" s="49" t="s">
        <v>32</v>
      </c>
      <c r="C89" s="50"/>
      <c r="D89" s="50"/>
      <c r="E89" s="127">
        <f>IF(U83=0,0,ROUND(AVERAGE(U83:U89),0))</f>
        <v>0</v>
      </c>
      <c r="F89" s="102" t="s">
        <v>33</v>
      </c>
      <c r="G89" s="103"/>
      <c r="H89" s="105">
        <f>IF(E89=0,0,ROUND(0.1-(0.01*E89)+(A89/K82*0.03),3))</f>
        <v>0</v>
      </c>
      <c r="I89" s="102" t="s">
        <v>49</v>
      </c>
      <c r="J89" s="103"/>
      <c r="K89" s="107">
        <f>IF(E89=0,0,A89*(1+H89)^5)</f>
        <v>0</v>
      </c>
      <c r="L89" s="113"/>
      <c r="M89" s="114"/>
      <c r="N89" s="114"/>
      <c r="O89" s="114"/>
      <c r="P89" s="116"/>
      <c r="Q89" s="44"/>
      <c r="R89" s="121"/>
      <c r="S89" s="30"/>
      <c r="T89" s="123"/>
      <c r="U89" s="128"/>
      <c r="V89" s="7"/>
      <c r="W89" s="7"/>
      <c r="X89" s="7"/>
      <c r="Y89" s="7"/>
      <c r="Z89" s="7"/>
      <c r="AA89" s="9"/>
      <c r="AB89" s="8"/>
      <c r="AC89" s="10"/>
      <c r="AD89" s="11"/>
      <c r="AE89" s="6"/>
      <c r="AF89" s="1"/>
      <c r="AG89" s="1"/>
      <c r="AH89" s="1"/>
      <c r="AI89" s="1"/>
      <c r="AJ89" s="1"/>
      <c r="AK89" s="1"/>
      <c r="AL89" s="1"/>
      <c r="AM89" s="1"/>
    </row>
    <row r="90" spans="1:39" ht="20.25" customHeight="1" x14ac:dyDescent="0.15">
      <c r="A90" s="7"/>
      <c r="B90" s="8"/>
      <c r="C90" s="8"/>
      <c r="D90" s="8"/>
      <c r="E90" s="8"/>
      <c r="F90" s="8"/>
      <c r="G90" s="8"/>
      <c r="H90" s="8"/>
      <c r="I90" s="12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9"/>
      <c r="AB90" s="8"/>
      <c r="AC90" s="10"/>
      <c r="AD90" s="11"/>
      <c r="AE90" s="6"/>
      <c r="AF90" s="1"/>
      <c r="AG90" s="1"/>
      <c r="AH90" s="1"/>
      <c r="AI90" s="1"/>
      <c r="AJ90" s="1"/>
      <c r="AK90" s="1"/>
      <c r="AL90" s="1"/>
      <c r="AM90" s="1"/>
    </row>
    <row r="91" spans="1:39" ht="20.25" customHeight="1" x14ac:dyDescent="0.15">
      <c r="A91" s="14"/>
      <c r="B91" s="22"/>
      <c r="C91" s="22"/>
      <c r="D91" s="22"/>
      <c r="E91" s="22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6"/>
      <c r="AB91" s="45"/>
      <c r="AC91" s="17"/>
      <c r="AD91" s="18"/>
      <c r="AE91" s="6"/>
      <c r="AF91" s="1"/>
      <c r="AG91" s="1"/>
      <c r="AH91" s="1"/>
      <c r="AI91" s="1"/>
      <c r="AJ91" s="1"/>
      <c r="AK91" s="1"/>
      <c r="AL91" s="1"/>
      <c r="AM91" s="1"/>
    </row>
    <row r="92" spans="1:39" ht="20.25" customHeight="1" x14ac:dyDescent="0.15">
      <c r="A92" s="93" t="s">
        <v>25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15"/>
      <c r="W92" s="15"/>
      <c r="X92" s="15"/>
      <c r="Y92" s="15"/>
      <c r="Z92" s="15"/>
      <c r="AA92" s="46"/>
      <c r="AB92" s="45"/>
      <c r="AC92" s="17"/>
      <c r="AD92" s="18"/>
      <c r="AE92" s="6"/>
      <c r="AF92" s="1"/>
      <c r="AG92" s="1"/>
      <c r="AH92" s="1"/>
      <c r="AI92" s="1"/>
      <c r="AJ92" s="1"/>
      <c r="AK92" s="1"/>
      <c r="AL92" s="1"/>
      <c r="AM92" s="1"/>
    </row>
    <row r="93" spans="1:39" ht="20.25" customHeight="1" x14ac:dyDescent="0.15">
      <c r="A93" s="52" t="s">
        <v>30</v>
      </c>
      <c r="B93" s="53" t="s">
        <v>29</v>
      </c>
      <c r="C93" s="33"/>
      <c r="D93" s="33"/>
      <c r="E93" s="54"/>
      <c r="F93" s="58" t="s">
        <v>2</v>
      </c>
      <c r="G93" s="58" t="s">
        <v>6</v>
      </c>
      <c r="H93" s="58" t="s">
        <v>5</v>
      </c>
      <c r="I93" s="61" t="s">
        <v>1</v>
      </c>
      <c r="J93" s="62"/>
      <c r="K93" s="66" t="s">
        <v>10</v>
      </c>
      <c r="L93" s="53" t="s">
        <v>34</v>
      </c>
      <c r="M93" s="33"/>
      <c r="N93" s="54"/>
      <c r="O93" s="58" t="s">
        <v>45</v>
      </c>
      <c r="P93" s="66" t="s">
        <v>46</v>
      </c>
      <c r="Q93" s="39"/>
      <c r="R93" s="100" t="s">
        <v>57</v>
      </c>
      <c r="S93" s="101"/>
      <c r="T93" s="101"/>
      <c r="U93" s="124"/>
      <c r="V93" s="15"/>
      <c r="W93" s="15"/>
      <c r="X93" s="15"/>
      <c r="Y93" s="15"/>
      <c r="Z93" s="15"/>
      <c r="AA93" s="16"/>
      <c r="AB93" s="45"/>
      <c r="AC93" s="17"/>
      <c r="AD93" s="18"/>
      <c r="AE93" s="6"/>
      <c r="AF93" s="1"/>
      <c r="AG93" s="1"/>
      <c r="AH93" s="1"/>
      <c r="AI93" s="1"/>
      <c r="AJ93" s="1"/>
      <c r="AK93" s="1"/>
      <c r="AL93" s="1"/>
      <c r="AM93" s="1"/>
    </row>
    <row r="94" spans="1:39" ht="20.25" customHeight="1" x14ac:dyDescent="0.15">
      <c r="A94" s="97"/>
      <c r="B94" s="94"/>
      <c r="C94" s="95"/>
      <c r="D94" s="95"/>
      <c r="E94" s="96"/>
      <c r="F94" s="97"/>
      <c r="G94" s="98"/>
      <c r="H94" s="98"/>
      <c r="I94" s="108" t="s">
        <v>4</v>
      </c>
      <c r="J94" s="109" t="s">
        <v>3</v>
      </c>
      <c r="K94" s="99"/>
      <c r="L94" s="108" t="s">
        <v>41</v>
      </c>
      <c r="M94" s="110" t="s">
        <v>42</v>
      </c>
      <c r="N94" s="109" t="s">
        <v>43</v>
      </c>
      <c r="O94" s="98"/>
      <c r="P94" s="99"/>
      <c r="Q94" s="38"/>
      <c r="R94" s="125" t="s">
        <v>7</v>
      </c>
      <c r="S94" s="125"/>
      <c r="T94" s="125" t="s">
        <v>8</v>
      </c>
      <c r="U94" s="125"/>
      <c r="V94" s="15"/>
      <c r="W94" s="15"/>
      <c r="X94" s="15"/>
      <c r="Y94" s="15"/>
      <c r="Z94" s="15"/>
      <c r="AA94" s="46"/>
      <c r="AB94" s="45"/>
      <c r="AC94" s="17"/>
      <c r="AD94" s="18"/>
      <c r="AE94" s="6"/>
      <c r="AF94" s="1"/>
      <c r="AG94" s="1"/>
      <c r="AH94" s="1"/>
      <c r="AI94" s="1"/>
      <c r="AJ94" s="1"/>
      <c r="AK94" s="1"/>
      <c r="AL94" s="1"/>
      <c r="AM94" s="1"/>
    </row>
    <row r="95" spans="1:39" ht="20.25" customHeight="1" x14ac:dyDescent="0.15">
      <c r="A95" s="117"/>
      <c r="B95" s="55"/>
      <c r="C95" s="48"/>
      <c r="D95" s="48"/>
      <c r="E95" s="56"/>
      <c r="F95" s="27"/>
      <c r="G95" s="31">
        <f>SUM(F95:F100)</f>
        <v>0</v>
      </c>
      <c r="H95" s="59">
        <f>IF($G$4=0,0,F95/$G$4)</f>
        <v>0</v>
      </c>
      <c r="I95" s="28">
        <f>IF(B95=0,0,2000-F95)</f>
        <v>0</v>
      </c>
      <c r="J95" s="63">
        <f>I95*1.4</f>
        <v>0</v>
      </c>
      <c r="K95" s="31">
        <f>IF(G95=0,4000,(SUM(F95:F100)+SUM(I95:I100))*2)</f>
        <v>4000</v>
      </c>
      <c r="L95" s="69" t="s">
        <v>15</v>
      </c>
      <c r="M95" s="35"/>
      <c r="N95" s="63">
        <f>IF(M95=$Y$4,$AB$4,IF(M95=$Z$4,$AC$4,IF(M95=$AA$4,$AD$4,0)))*(K95/20000)</f>
        <v>0</v>
      </c>
      <c r="O95" s="74">
        <f>$P$4*H95+J95</f>
        <v>0</v>
      </c>
      <c r="P95" s="75">
        <f>N100-K101-K102</f>
        <v>0</v>
      </c>
      <c r="Q95" s="38"/>
      <c r="R95" s="126" t="s">
        <v>56</v>
      </c>
      <c r="S95" s="126" t="s">
        <v>9</v>
      </c>
      <c r="T95" s="126" t="s">
        <v>56</v>
      </c>
      <c r="U95" s="126" t="s">
        <v>9</v>
      </c>
      <c r="V95" s="15"/>
      <c r="W95" s="15"/>
      <c r="X95" s="15"/>
      <c r="Y95" s="15"/>
      <c r="Z95" s="15"/>
      <c r="AA95" s="19"/>
      <c r="AB95" s="45"/>
      <c r="AC95" s="17"/>
      <c r="AD95" s="18"/>
      <c r="AE95" s="6"/>
      <c r="AF95" s="1"/>
      <c r="AG95" s="1"/>
      <c r="AH95" s="1"/>
      <c r="AI95" s="1"/>
      <c r="AJ95" s="1"/>
      <c r="AK95" s="1"/>
      <c r="AL95" s="1"/>
      <c r="AM95" s="1"/>
    </row>
    <row r="96" spans="1:39" ht="20.25" customHeight="1" x14ac:dyDescent="0.15">
      <c r="A96" s="117"/>
      <c r="B96" s="55"/>
      <c r="C96" s="48"/>
      <c r="D96" s="48"/>
      <c r="E96" s="56"/>
      <c r="F96" s="27"/>
      <c r="G96" s="31"/>
      <c r="H96" s="59">
        <f t="shared" ref="H96:H100" si="29">IF($G$4=0,0,F96/$G$4)</f>
        <v>0</v>
      </c>
      <c r="I96" s="28">
        <f t="shared" ref="I96:I100" si="30">IF(B96=0,0,2000-F96)</f>
        <v>0</v>
      </c>
      <c r="J96" s="63">
        <f t="shared" ref="J96:J100" si="31">I96*1.4</f>
        <v>0</v>
      </c>
      <c r="K96" s="31"/>
      <c r="L96" s="69" t="s">
        <v>14</v>
      </c>
      <c r="M96" s="47"/>
      <c r="N96" s="63">
        <f>IF(M96=$Y$5,$AB$5,IF(M96=$Z$5,$AC$5,IF(M96=$AA$5,$AD$5,0)))*(K95/20000)</f>
        <v>0</v>
      </c>
      <c r="O96" s="74">
        <f t="shared" ref="O96:O100" si="32">$P$4*H96+J96</f>
        <v>0</v>
      </c>
      <c r="P96" s="31"/>
      <c r="Q96" s="38"/>
      <c r="R96" s="120" t="s">
        <v>16</v>
      </c>
      <c r="S96" s="26"/>
      <c r="T96" s="121" t="s">
        <v>54</v>
      </c>
      <c r="U96" s="128"/>
      <c r="V96" s="20"/>
      <c r="W96" s="20"/>
      <c r="X96" s="20"/>
      <c r="Y96" s="20"/>
      <c r="Z96" s="20"/>
      <c r="AA96" s="20"/>
      <c r="AB96" s="20"/>
      <c r="AC96" s="21"/>
      <c r="AD96" s="21"/>
      <c r="AE96" s="6"/>
      <c r="AF96" s="1"/>
      <c r="AG96" s="1"/>
      <c r="AH96" s="1"/>
      <c r="AI96" s="1"/>
      <c r="AJ96" s="1"/>
      <c r="AK96" s="1"/>
      <c r="AL96" s="1"/>
      <c r="AM96" s="1"/>
    </row>
    <row r="97" spans="1:39" ht="20.25" customHeight="1" x14ac:dyDescent="0.15">
      <c r="A97" s="117"/>
      <c r="B97" s="55"/>
      <c r="C97" s="48"/>
      <c r="D97" s="48"/>
      <c r="E97" s="56"/>
      <c r="F97" s="27"/>
      <c r="G97" s="31"/>
      <c r="H97" s="59">
        <f t="shared" si="29"/>
        <v>0</v>
      </c>
      <c r="I97" s="28">
        <f t="shared" si="30"/>
        <v>0</v>
      </c>
      <c r="J97" s="63">
        <f t="shared" si="31"/>
        <v>0</v>
      </c>
      <c r="K97" s="31"/>
      <c r="L97" s="70" t="s">
        <v>13</v>
      </c>
      <c r="M97" s="34"/>
      <c r="N97" s="63">
        <f>IF(M97=$Y$6,$AB$6,IF(M97=$Z$6,$AC$6,IF(M97=$AA$6,$AD$6,0)))*(K95/20000)</f>
        <v>0</v>
      </c>
      <c r="O97" s="74">
        <f t="shared" si="32"/>
        <v>0</v>
      </c>
      <c r="P97" s="31"/>
      <c r="Q97" s="38"/>
      <c r="R97" s="120" t="s">
        <v>51</v>
      </c>
      <c r="S97" s="26"/>
      <c r="T97" s="121"/>
      <c r="U97" s="128"/>
      <c r="V97" s="20"/>
      <c r="W97" s="20"/>
      <c r="X97" s="20"/>
      <c r="Y97" s="20"/>
      <c r="Z97" s="20"/>
      <c r="AA97" s="20"/>
      <c r="AB97" s="20"/>
      <c r="AC97" s="21"/>
      <c r="AD97" s="21"/>
      <c r="AE97" s="6"/>
      <c r="AF97" s="1"/>
      <c r="AG97" s="1"/>
      <c r="AH97" s="1"/>
      <c r="AI97" s="1"/>
      <c r="AJ97" s="1"/>
      <c r="AK97" s="1"/>
      <c r="AL97" s="1"/>
      <c r="AM97" s="1"/>
    </row>
    <row r="98" spans="1:39" ht="20.25" customHeight="1" x14ac:dyDescent="0.15">
      <c r="A98" s="117"/>
      <c r="B98" s="55"/>
      <c r="C98" s="48"/>
      <c r="D98" s="48"/>
      <c r="E98" s="56"/>
      <c r="F98" s="27"/>
      <c r="G98" s="31"/>
      <c r="H98" s="59">
        <f t="shared" si="29"/>
        <v>0</v>
      </c>
      <c r="I98" s="28">
        <f t="shared" si="30"/>
        <v>0</v>
      </c>
      <c r="J98" s="63">
        <f t="shared" si="31"/>
        <v>0</v>
      </c>
      <c r="K98" s="31"/>
      <c r="L98" s="69" t="s">
        <v>12</v>
      </c>
      <c r="M98" s="35"/>
      <c r="N98" s="63">
        <f>IF(M98=$Y$7,$AB$7,IF(M98=$Z$7,$AC$7,IF(M98=$AA$7,$AD$7,0)))*(K95/20000)</f>
        <v>0</v>
      </c>
      <c r="O98" s="74">
        <f t="shared" si="32"/>
        <v>0</v>
      </c>
      <c r="P98" s="31"/>
      <c r="Q98" s="38"/>
      <c r="R98" s="121" t="s">
        <v>52</v>
      </c>
      <c r="S98" s="29"/>
      <c r="T98" s="121"/>
      <c r="U98" s="128"/>
      <c r="V98" s="14"/>
      <c r="W98" s="14"/>
      <c r="X98" s="14"/>
      <c r="Y98" s="14"/>
      <c r="Z98" s="14"/>
      <c r="AA98" s="20"/>
      <c r="AB98" s="15"/>
      <c r="AC98" s="21"/>
      <c r="AD98" s="21"/>
      <c r="AE98" s="6"/>
      <c r="AF98" s="1"/>
      <c r="AG98" s="1"/>
      <c r="AH98" s="1"/>
      <c r="AI98" s="1"/>
      <c r="AJ98" s="1"/>
      <c r="AK98" s="1"/>
      <c r="AL98" s="1"/>
      <c r="AM98" s="1"/>
    </row>
    <row r="99" spans="1:39" ht="20.25" customHeight="1" x14ac:dyDescent="0.15">
      <c r="A99" s="117"/>
      <c r="B99" s="55"/>
      <c r="C99" s="48"/>
      <c r="D99" s="48"/>
      <c r="E99" s="56"/>
      <c r="F99" s="27"/>
      <c r="G99" s="31"/>
      <c r="H99" s="59">
        <f t="shared" si="29"/>
        <v>0</v>
      </c>
      <c r="I99" s="28">
        <f t="shared" si="30"/>
        <v>0</v>
      </c>
      <c r="J99" s="63">
        <f t="shared" si="31"/>
        <v>0</v>
      </c>
      <c r="K99" s="31"/>
      <c r="L99" s="69" t="s">
        <v>11</v>
      </c>
      <c r="M99" s="35"/>
      <c r="N99" s="63">
        <f>IF(M99=$Y$8,$AB$8,IF(M99=$Z$8,$AC$8,IF(M99=$AA$8,$AD$8,0)))*(K95/20000)</f>
        <v>0</v>
      </c>
      <c r="O99" s="74">
        <f t="shared" si="32"/>
        <v>0</v>
      </c>
      <c r="P99" s="31"/>
      <c r="Q99" s="38"/>
      <c r="R99" s="121"/>
      <c r="S99" s="30"/>
      <c r="T99" s="122" t="s">
        <v>53</v>
      </c>
      <c r="U99" s="128"/>
      <c r="V99" s="22"/>
      <c r="W99" s="22"/>
      <c r="X99" s="22"/>
      <c r="Y99" s="22"/>
      <c r="Z99" s="22"/>
      <c r="AA99" s="22"/>
      <c r="AB99" s="22"/>
      <c r="AC99" s="22"/>
      <c r="AD99" s="22"/>
      <c r="AE99" s="6"/>
      <c r="AF99" s="1"/>
      <c r="AG99" s="1"/>
      <c r="AH99" s="1"/>
      <c r="AI99" s="1"/>
      <c r="AJ99" s="1"/>
      <c r="AK99" s="1"/>
      <c r="AL99" s="1"/>
      <c r="AM99" s="1"/>
    </row>
    <row r="100" spans="1:39" ht="20.25" customHeight="1" x14ac:dyDescent="0.15">
      <c r="A100" s="118"/>
      <c r="B100" s="57"/>
      <c r="C100" s="48"/>
      <c r="D100" s="48"/>
      <c r="E100" s="56"/>
      <c r="F100" s="27"/>
      <c r="G100" s="68"/>
      <c r="H100" s="60">
        <f t="shared" si="29"/>
        <v>0</v>
      </c>
      <c r="I100" s="64">
        <f t="shared" si="30"/>
        <v>0</v>
      </c>
      <c r="J100" s="65">
        <f t="shared" si="31"/>
        <v>0</v>
      </c>
      <c r="K100" s="68"/>
      <c r="L100" s="71" t="s">
        <v>44</v>
      </c>
      <c r="M100" s="72"/>
      <c r="N100" s="73">
        <f>SUM(N95:N99)</f>
        <v>0</v>
      </c>
      <c r="O100" s="76">
        <f t="shared" si="32"/>
        <v>0</v>
      </c>
      <c r="P100" s="68"/>
      <c r="Q100" s="38"/>
      <c r="R100" s="120" t="s">
        <v>58</v>
      </c>
      <c r="S100" s="26"/>
      <c r="T100" s="123"/>
      <c r="U100" s="128"/>
      <c r="V100" s="22"/>
      <c r="W100" s="22"/>
      <c r="X100" s="22"/>
      <c r="Y100" s="22"/>
      <c r="Z100" s="22"/>
      <c r="AA100" s="22"/>
      <c r="AB100" s="22"/>
      <c r="AC100" s="22"/>
      <c r="AD100" s="22"/>
      <c r="AE100" s="6"/>
      <c r="AF100" s="1"/>
      <c r="AG100" s="1"/>
      <c r="AH100" s="1"/>
      <c r="AI100" s="1"/>
      <c r="AJ100" s="1"/>
      <c r="AK100" s="1"/>
      <c r="AL100" s="1"/>
      <c r="AM100" s="1"/>
    </row>
    <row r="101" spans="1:39" ht="20.25" customHeight="1" x14ac:dyDescent="0.15">
      <c r="A101" s="51" t="s">
        <v>18</v>
      </c>
      <c r="B101" s="49" t="s">
        <v>31</v>
      </c>
      <c r="C101" s="50"/>
      <c r="D101" s="50"/>
      <c r="E101" s="127">
        <f>IF(S96=0,0,ROUND(AVERAGE(S96:S102),0))</f>
        <v>0</v>
      </c>
      <c r="F101" s="49" t="s">
        <v>47</v>
      </c>
      <c r="G101" s="50"/>
      <c r="H101" s="104">
        <f>IF(E101=0,0,IF((A102/K95*1.25-E101*0.05)&gt;0.9,0.9,ROUND(A102/K95*1.25-E101*0.05,2)))</f>
        <v>0</v>
      </c>
      <c r="I101" s="49" t="s">
        <v>48</v>
      </c>
      <c r="J101" s="50"/>
      <c r="K101" s="106">
        <f>N100*H101</f>
        <v>0</v>
      </c>
      <c r="L101" s="111" t="s">
        <v>50</v>
      </c>
      <c r="M101" s="112"/>
      <c r="N101" s="112"/>
      <c r="O101" s="112"/>
      <c r="P101" s="115">
        <f>P95/(K95/20000)</f>
        <v>0</v>
      </c>
      <c r="Q101" s="42"/>
      <c r="R101" s="121" t="s">
        <v>17</v>
      </c>
      <c r="S101" s="29"/>
      <c r="T101" s="122" t="s">
        <v>55</v>
      </c>
      <c r="U101" s="128"/>
      <c r="V101" s="7"/>
      <c r="W101" s="7"/>
      <c r="X101" s="7"/>
      <c r="Y101" s="7"/>
      <c r="Z101" s="7"/>
      <c r="AA101" s="7"/>
      <c r="AB101" s="7"/>
      <c r="AC101" s="7"/>
      <c r="AD101" s="7"/>
      <c r="AE101" s="6"/>
      <c r="AF101" s="1"/>
      <c r="AG101" s="1"/>
      <c r="AH101" s="1"/>
      <c r="AI101" s="1"/>
      <c r="AJ101" s="1"/>
      <c r="AK101" s="1"/>
      <c r="AL101" s="1"/>
      <c r="AM101" s="1"/>
    </row>
    <row r="102" spans="1:39" ht="20.25" customHeight="1" x14ac:dyDescent="0.15">
      <c r="A102" s="129">
        <f>K95-G95</f>
        <v>4000</v>
      </c>
      <c r="B102" s="49" t="s">
        <v>32</v>
      </c>
      <c r="C102" s="50"/>
      <c r="D102" s="50"/>
      <c r="E102" s="127">
        <f>IF(U96=0,0,ROUND(AVERAGE(U96:U102),0))</f>
        <v>0</v>
      </c>
      <c r="F102" s="102" t="s">
        <v>33</v>
      </c>
      <c r="G102" s="103"/>
      <c r="H102" s="105">
        <f>IF(E102=0,0,ROUND(0.1-(0.01*E102)+(A102/K95*0.03),3))</f>
        <v>0</v>
      </c>
      <c r="I102" s="102" t="s">
        <v>49</v>
      </c>
      <c r="J102" s="103"/>
      <c r="K102" s="107">
        <f>IF(E102=0,0,A102*(1+H102)^5)</f>
        <v>0</v>
      </c>
      <c r="L102" s="113"/>
      <c r="M102" s="114"/>
      <c r="N102" s="114"/>
      <c r="O102" s="114"/>
      <c r="P102" s="116"/>
      <c r="Q102" s="44"/>
      <c r="R102" s="121"/>
      <c r="S102" s="30"/>
      <c r="T102" s="123"/>
      <c r="U102" s="128"/>
      <c r="V102" s="7"/>
      <c r="W102" s="7"/>
      <c r="X102" s="7"/>
      <c r="Y102" s="7"/>
      <c r="Z102" s="7"/>
      <c r="AA102" s="9"/>
      <c r="AB102" s="8"/>
      <c r="AC102" s="10"/>
      <c r="AD102" s="11"/>
      <c r="AE102" s="6"/>
      <c r="AF102" s="1"/>
      <c r="AG102" s="1"/>
      <c r="AH102" s="1"/>
      <c r="AI102" s="1"/>
      <c r="AJ102" s="1"/>
      <c r="AK102" s="1"/>
      <c r="AL102" s="1"/>
      <c r="AM102" s="1"/>
    </row>
    <row r="103" spans="1:39" ht="20.25" customHeight="1" x14ac:dyDescent="0.15">
      <c r="A103" s="7"/>
      <c r="B103" s="8"/>
      <c r="C103" s="8"/>
      <c r="D103" s="8"/>
      <c r="E103" s="8"/>
      <c r="F103" s="8"/>
      <c r="G103" s="8"/>
      <c r="H103" s="8"/>
      <c r="I103" s="12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9"/>
      <c r="AB103" s="8"/>
      <c r="AC103" s="10"/>
      <c r="AD103" s="11"/>
      <c r="AE103" s="6"/>
      <c r="AF103" s="1"/>
      <c r="AG103" s="1"/>
      <c r="AH103" s="1"/>
      <c r="AI103" s="1"/>
      <c r="AJ103" s="1"/>
      <c r="AK103" s="1"/>
      <c r="AL103" s="1"/>
      <c r="AM103" s="1"/>
    </row>
    <row r="104" spans="1:39" ht="20.25" customHeight="1" x14ac:dyDescent="0.15">
      <c r="A104" s="14"/>
      <c r="B104" s="22"/>
      <c r="C104" s="22"/>
      <c r="D104" s="22"/>
      <c r="E104" s="22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6"/>
      <c r="AB104" s="45"/>
      <c r="AC104" s="17"/>
      <c r="AD104" s="18"/>
      <c r="AE104" s="6"/>
      <c r="AF104" s="1"/>
      <c r="AG104" s="1"/>
      <c r="AH104" s="1"/>
      <c r="AI104" s="1"/>
      <c r="AJ104" s="1"/>
      <c r="AK104" s="1"/>
      <c r="AL104" s="1"/>
      <c r="AM104" s="1"/>
    </row>
    <row r="105" spans="1:39" ht="20.25" customHeight="1" x14ac:dyDescent="0.15">
      <c r="A105" s="93" t="s">
        <v>26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15"/>
      <c r="W105" s="15"/>
      <c r="X105" s="15"/>
      <c r="Y105" s="15"/>
      <c r="Z105" s="15"/>
      <c r="AA105" s="46"/>
      <c r="AB105" s="45"/>
      <c r="AC105" s="17"/>
      <c r="AD105" s="18"/>
      <c r="AE105" s="6"/>
      <c r="AF105" s="1"/>
      <c r="AG105" s="1"/>
      <c r="AH105" s="1"/>
      <c r="AI105" s="1"/>
      <c r="AJ105" s="1"/>
      <c r="AK105" s="1"/>
      <c r="AL105" s="1"/>
      <c r="AM105" s="1"/>
    </row>
    <row r="106" spans="1:39" ht="20.25" customHeight="1" x14ac:dyDescent="0.15">
      <c r="A106" s="52" t="s">
        <v>30</v>
      </c>
      <c r="B106" s="53" t="s">
        <v>29</v>
      </c>
      <c r="C106" s="33"/>
      <c r="D106" s="33"/>
      <c r="E106" s="54"/>
      <c r="F106" s="58" t="s">
        <v>2</v>
      </c>
      <c r="G106" s="58" t="s">
        <v>6</v>
      </c>
      <c r="H106" s="58" t="s">
        <v>5</v>
      </c>
      <c r="I106" s="61" t="s">
        <v>1</v>
      </c>
      <c r="J106" s="62"/>
      <c r="K106" s="66" t="s">
        <v>10</v>
      </c>
      <c r="L106" s="53" t="s">
        <v>34</v>
      </c>
      <c r="M106" s="33"/>
      <c r="N106" s="54"/>
      <c r="O106" s="58" t="s">
        <v>45</v>
      </c>
      <c r="P106" s="66" t="s">
        <v>46</v>
      </c>
      <c r="Q106" s="39"/>
      <c r="R106" s="100" t="s">
        <v>57</v>
      </c>
      <c r="S106" s="101"/>
      <c r="T106" s="101"/>
      <c r="U106" s="124"/>
      <c r="V106" s="15"/>
      <c r="W106" s="15"/>
      <c r="X106" s="15"/>
      <c r="Y106" s="15"/>
      <c r="Z106" s="15"/>
      <c r="AA106" s="16"/>
      <c r="AB106" s="45"/>
      <c r="AC106" s="17"/>
      <c r="AD106" s="18"/>
      <c r="AE106" s="6"/>
      <c r="AF106" s="1"/>
      <c r="AG106" s="1"/>
      <c r="AH106" s="1"/>
      <c r="AI106" s="1"/>
      <c r="AJ106" s="1"/>
      <c r="AK106" s="1"/>
      <c r="AL106" s="1"/>
      <c r="AM106" s="1"/>
    </row>
    <row r="107" spans="1:39" ht="20.25" customHeight="1" x14ac:dyDescent="0.15">
      <c r="A107" s="97"/>
      <c r="B107" s="94"/>
      <c r="C107" s="95"/>
      <c r="D107" s="95"/>
      <c r="E107" s="96"/>
      <c r="F107" s="97"/>
      <c r="G107" s="98"/>
      <c r="H107" s="98"/>
      <c r="I107" s="108" t="s">
        <v>4</v>
      </c>
      <c r="J107" s="109" t="s">
        <v>3</v>
      </c>
      <c r="K107" s="99"/>
      <c r="L107" s="108" t="s">
        <v>41</v>
      </c>
      <c r="M107" s="110" t="s">
        <v>42</v>
      </c>
      <c r="N107" s="109" t="s">
        <v>43</v>
      </c>
      <c r="O107" s="98"/>
      <c r="P107" s="99"/>
      <c r="Q107" s="38"/>
      <c r="R107" s="125" t="s">
        <v>7</v>
      </c>
      <c r="S107" s="125"/>
      <c r="T107" s="125" t="s">
        <v>8</v>
      </c>
      <c r="U107" s="125"/>
      <c r="V107" s="15"/>
      <c r="W107" s="15"/>
      <c r="X107" s="15"/>
      <c r="Y107" s="15"/>
      <c r="Z107" s="15"/>
      <c r="AA107" s="46"/>
      <c r="AB107" s="45"/>
      <c r="AC107" s="17"/>
      <c r="AD107" s="18"/>
      <c r="AE107" s="6"/>
      <c r="AF107" s="1"/>
      <c r="AG107" s="1"/>
      <c r="AH107" s="1"/>
      <c r="AI107" s="1"/>
      <c r="AJ107" s="1"/>
      <c r="AK107" s="1"/>
      <c r="AL107" s="1"/>
      <c r="AM107" s="1"/>
    </row>
    <row r="108" spans="1:39" ht="20.25" customHeight="1" x14ac:dyDescent="0.15">
      <c r="A108" s="117"/>
      <c r="B108" s="55"/>
      <c r="C108" s="48"/>
      <c r="D108" s="48"/>
      <c r="E108" s="56"/>
      <c r="F108" s="27"/>
      <c r="G108" s="31">
        <f>SUM(F108:F113)</f>
        <v>0</v>
      </c>
      <c r="H108" s="59">
        <f>IF($G$4=0,0,F108/$G$4)</f>
        <v>0</v>
      </c>
      <c r="I108" s="28">
        <f>IF(B108=0,0,2000-F108)</f>
        <v>0</v>
      </c>
      <c r="J108" s="63">
        <f>I108*1.4</f>
        <v>0</v>
      </c>
      <c r="K108" s="31">
        <f>IF(G108=0,4000,(SUM(F108:F113)+SUM(I108:I113))*2)</f>
        <v>4000</v>
      </c>
      <c r="L108" s="69" t="s">
        <v>15</v>
      </c>
      <c r="M108" s="35"/>
      <c r="N108" s="63">
        <f>IF(M108=$Y$4,$AB$4,IF(M108=$Z$4,$AC$4,IF(M108=$AA$4,$AD$4,0)))*(K108/20000)</f>
        <v>0</v>
      </c>
      <c r="O108" s="74">
        <f>$P$4*H108+J108</f>
        <v>0</v>
      </c>
      <c r="P108" s="75">
        <f>N113-K114-K115</f>
        <v>0</v>
      </c>
      <c r="Q108" s="38"/>
      <c r="R108" s="126" t="s">
        <v>56</v>
      </c>
      <c r="S108" s="126" t="s">
        <v>9</v>
      </c>
      <c r="T108" s="126" t="s">
        <v>56</v>
      </c>
      <c r="U108" s="126" t="s">
        <v>9</v>
      </c>
      <c r="V108" s="15"/>
      <c r="W108" s="15"/>
      <c r="X108" s="15"/>
      <c r="Y108" s="15"/>
      <c r="Z108" s="15"/>
      <c r="AA108" s="19"/>
      <c r="AB108" s="45"/>
      <c r="AC108" s="17"/>
      <c r="AD108" s="18"/>
      <c r="AE108" s="6"/>
      <c r="AF108" s="1"/>
      <c r="AG108" s="1"/>
      <c r="AH108" s="1"/>
      <c r="AI108" s="1"/>
      <c r="AJ108" s="1"/>
      <c r="AK108" s="1"/>
      <c r="AL108" s="1"/>
      <c r="AM108" s="1"/>
    </row>
    <row r="109" spans="1:39" ht="20.25" customHeight="1" x14ac:dyDescent="0.15">
      <c r="A109" s="117"/>
      <c r="B109" s="55"/>
      <c r="C109" s="48"/>
      <c r="D109" s="48"/>
      <c r="E109" s="56"/>
      <c r="F109" s="27"/>
      <c r="G109" s="31"/>
      <c r="H109" s="59">
        <f t="shared" ref="H109:H113" si="33">IF($G$4=0,0,F109/$G$4)</f>
        <v>0</v>
      </c>
      <c r="I109" s="28">
        <f t="shared" ref="I109:I113" si="34">IF(B109=0,0,2000-F109)</f>
        <v>0</v>
      </c>
      <c r="J109" s="63">
        <f t="shared" ref="J109:J113" si="35">I109*1.4</f>
        <v>0</v>
      </c>
      <c r="K109" s="31"/>
      <c r="L109" s="69" t="s">
        <v>14</v>
      </c>
      <c r="M109" s="47"/>
      <c r="N109" s="63">
        <f>IF(M109=$Y$5,$AB$5,IF(M109=$Z$5,$AC$5,IF(M109=$AA$5,$AD$5,0)))*(K108/20000)</f>
        <v>0</v>
      </c>
      <c r="O109" s="74">
        <f t="shared" ref="O109:O113" si="36">$P$4*H109+J109</f>
        <v>0</v>
      </c>
      <c r="P109" s="31"/>
      <c r="Q109" s="38"/>
      <c r="R109" s="120" t="s">
        <v>16</v>
      </c>
      <c r="S109" s="26"/>
      <c r="T109" s="121" t="s">
        <v>54</v>
      </c>
      <c r="U109" s="128"/>
      <c r="V109" s="20"/>
      <c r="W109" s="20"/>
      <c r="X109" s="20"/>
      <c r="Y109" s="20"/>
      <c r="Z109" s="20"/>
      <c r="AA109" s="20"/>
      <c r="AB109" s="20"/>
      <c r="AC109" s="21"/>
      <c r="AD109" s="21"/>
      <c r="AE109" s="6"/>
      <c r="AF109" s="1"/>
      <c r="AG109" s="1"/>
      <c r="AH109" s="1"/>
      <c r="AI109" s="1"/>
      <c r="AJ109" s="1"/>
      <c r="AK109" s="1"/>
      <c r="AL109" s="1"/>
      <c r="AM109" s="1"/>
    </row>
    <row r="110" spans="1:39" ht="20.25" customHeight="1" x14ac:dyDescent="0.15">
      <c r="A110" s="117"/>
      <c r="B110" s="55"/>
      <c r="C110" s="48"/>
      <c r="D110" s="48"/>
      <c r="E110" s="56"/>
      <c r="F110" s="27"/>
      <c r="G110" s="31"/>
      <c r="H110" s="59">
        <f t="shared" si="33"/>
        <v>0</v>
      </c>
      <c r="I110" s="28">
        <f t="shared" si="34"/>
        <v>0</v>
      </c>
      <c r="J110" s="63">
        <f t="shared" si="35"/>
        <v>0</v>
      </c>
      <c r="K110" s="31"/>
      <c r="L110" s="70" t="s">
        <v>13</v>
      </c>
      <c r="M110" s="34"/>
      <c r="N110" s="63">
        <f>IF(M110=$Y$6,$AB$6,IF(M110=$Z$6,$AC$6,IF(M110=$AA$6,$AD$6,0)))*(K108/20000)</f>
        <v>0</v>
      </c>
      <c r="O110" s="74">
        <f t="shared" si="36"/>
        <v>0</v>
      </c>
      <c r="P110" s="31"/>
      <c r="Q110" s="38"/>
      <c r="R110" s="120" t="s">
        <v>51</v>
      </c>
      <c r="S110" s="26"/>
      <c r="T110" s="121"/>
      <c r="U110" s="128"/>
      <c r="V110" s="20"/>
      <c r="W110" s="20"/>
      <c r="X110" s="20"/>
      <c r="Y110" s="20"/>
      <c r="Z110" s="20"/>
      <c r="AA110" s="20"/>
      <c r="AB110" s="20"/>
      <c r="AC110" s="21"/>
      <c r="AD110" s="21"/>
      <c r="AE110" s="6"/>
      <c r="AF110" s="1"/>
      <c r="AG110" s="1"/>
      <c r="AH110" s="1"/>
      <c r="AI110" s="1"/>
      <c r="AJ110" s="1"/>
      <c r="AK110" s="1"/>
      <c r="AL110" s="1"/>
      <c r="AM110" s="1"/>
    </row>
    <row r="111" spans="1:39" ht="20.25" customHeight="1" x14ac:dyDescent="0.15">
      <c r="A111" s="117"/>
      <c r="B111" s="55"/>
      <c r="C111" s="48"/>
      <c r="D111" s="48"/>
      <c r="E111" s="56"/>
      <c r="F111" s="27"/>
      <c r="G111" s="31"/>
      <c r="H111" s="59">
        <f t="shared" si="33"/>
        <v>0</v>
      </c>
      <c r="I111" s="28">
        <f t="shared" si="34"/>
        <v>0</v>
      </c>
      <c r="J111" s="63">
        <f t="shared" si="35"/>
        <v>0</v>
      </c>
      <c r="K111" s="31"/>
      <c r="L111" s="69" t="s">
        <v>12</v>
      </c>
      <c r="M111" s="35"/>
      <c r="N111" s="63">
        <f>IF(M111=$Y$7,$AB$7,IF(M111=$Z$7,$AC$7,IF(M111=$AA$7,$AD$7,0)))*(K108/20000)</f>
        <v>0</v>
      </c>
      <c r="O111" s="74">
        <f t="shared" si="36"/>
        <v>0</v>
      </c>
      <c r="P111" s="31"/>
      <c r="Q111" s="38"/>
      <c r="R111" s="121" t="s">
        <v>52</v>
      </c>
      <c r="S111" s="29"/>
      <c r="T111" s="121"/>
      <c r="U111" s="128"/>
      <c r="V111" s="14"/>
      <c r="W111" s="14"/>
      <c r="X111" s="14"/>
      <c r="Y111" s="14"/>
      <c r="Z111" s="14"/>
      <c r="AA111" s="20"/>
      <c r="AB111" s="15"/>
      <c r="AC111" s="21"/>
      <c r="AD111" s="21"/>
      <c r="AE111" s="6"/>
      <c r="AF111" s="1"/>
      <c r="AG111" s="1"/>
      <c r="AH111" s="1"/>
      <c r="AI111" s="1"/>
      <c r="AJ111" s="1"/>
      <c r="AK111" s="1"/>
      <c r="AL111" s="1"/>
      <c r="AM111" s="1"/>
    </row>
    <row r="112" spans="1:39" ht="20.25" customHeight="1" x14ac:dyDescent="0.15">
      <c r="A112" s="117"/>
      <c r="B112" s="55"/>
      <c r="C112" s="48"/>
      <c r="D112" s="48"/>
      <c r="E112" s="56"/>
      <c r="F112" s="27"/>
      <c r="G112" s="31"/>
      <c r="H112" s="59">
        <f t="shared" si="33"/>
        <v>0</v>
      </c>
      <c r="I112" s="28">
        <f t="shared" si="34"/>
        <v>0</v>
      </c>
      <c r="J112" s="63">
        <f t="shared" si="35"/>
        <v>0</v>
      </c>
      <c r="K112" s="31"/>
      <c r="L112" s="69" t="s">
        <v>11</v>
      </c>
      <c r="M112" s="35"/>
      <c r="N112" s="63">
        <f>IF(M112=$Y$8,$AB$8,IF(M112=$Z$8,$AC$8,IF(M112=$AA$8,$AD$8,0)))*(K108/20000)</f>
        <v>0</v>
      </c>
      <c r="O112" s="74">
        <f t="shared" si="36"/>
        <v>0</v>
      </c>
      <c r="P112" s="31"/>
      <c r="Q112" s="38"/>
      <c r="R112" s="121"/>
      <c r="S112" s="30"/>
      <c r="T112" s="122" t="s">
        <v>53</v>
      </c>
      <c r="U112" s="128"/>
      <c r="V112" s="14"/>
      <c r="W112" s="14"/>
      <c r="X112" s="14"/>
      <c r="Y112" s="14"/>
      <c r="Z112" s="14"/>
      <c r="AA112" s="23"/>
      <c r="AB112" s="15"/>
      <c r="AC112" s="21"/>
      <c r="AD112" s="21"/>
      <c r="AE112" s="6"/>
      <c r="AF112" s="1"/>
      <c r="AG112" s="1"/>
      <c r="AH112" s="1"/>
      <c r="AI112" s="1"/>
      <c r="AJ112" s="1"/>
      <c r="AK112" s="1"/>
      <c r="AL112" s="1"/>
      <c r="AM112" s="1"/>
    </row>
    <row r="113" spans="1:39" ht="20.25" customHeight="1" x14ac:dyDescent="0.15">
      <c r="A113" s="118"/>
      <c r="B113" s="57"/>
      <c r="C113" s="48"/>
      <c r="D113" s="48"/>
      <c r="E113" s="56"/>
      <c r="F113" s="27"/>
      <c r="G113" s="68"/>
      <c r="H113" s="60">
        <f t="shared" si="33"/>
        <v>0</v>
      </c>
      <c r="I113" s="64">
        <f t="shared" si="34"/>
        <v>0</v>
      </c>
      <c r="J113" s="65">
        <f t="shared" si="35"/>
        <v>0</v>
      </c>
      <c r="K113" s="68"/>
      <c r="L113" s="71" t="s">
        <v>44</v>
      </c>
      <c r="M113" s="72"/>
      <c r="N113" s="73">
        <f>SUM(N108:N112)</f>
        <v>0</v>
      </c>
      <c r="O113" s="76">
        <f t="shared" si="36"/>
        <v>0</v>
      </c>
      <c r="P113" s="68"/>
      <c r="Q113" s="38"/>
      <c r="R113" s="120" t="s">
        <v>58</v>
      </c>
      <c r="S113" s="26"/>
      <c r="T113" s="123"/>
      <c r="U113" s="128"/>
      <c r="V113" s="22"/>
      <c r="W113" s="22"/>
      <c r="X113" s="22"/>
      <c r="Y113" s="22"/>
      <c r="Z113" s="22"/>
      <c r="AA113" s="22"/>
      <c r="AB113" s="22"/>
      <c r="AC113" s="22"/>
      <c r="AD113" s="22"/>
      <c r="AE113" s="6"/>
      <c r="AF113" s="1"/>
      <c r="AG113" s="1"/>
      <c r="AH113" s="1"/>
      <c r="AI113" s="1"/>
      <c r="AJ113" s="1"/>
      <c r="AK113" s="1"/>
      <c r="AL113" s="1"/>
      <c r="AM113" s="1"/>
    </row>
    <row r="114" spans="1:39" ht="20.25" customHeight="1" x14ac:dyDescent="0.15">
      <c r="A114" s="51" t="s">
        <v>18</v>
      </c>
      <c r="B114" s="49" t="s">
        <v>31</v>
      </c>
      <c r="C114" s="50"/>
      <c r="D114" s="50"/>
      <c r="E114" s="127">
        <f>IF(S109=0,0,ROUND(AVERAGE(S109:S115),0))</f>
        <v>0</v>
      </c>
      <c r="F114" s="49" t="s">
        <v>47</v>
      </c>
      <c r="G114" s="50"/>
      <c r="H114" s="104">
        <f>IF(E114=0,0,IF((A115/K108*1.25-E114*0.05)&gt;0.9,0.9,ROUND(A115/K108*1.25-E114*0.05,2)))</f>
        <v>0</v>
      </c>
      <c r="I114" s="49" t="s">
        <v>48</v>
      </c>
      <c r="J114" s="50"/>
      <c r="K114" s="106">
        <f>N113*H114</f>
        <v>0</v>
      </c>
      <c r="L114" s="111" t="s">
        <v>50</v>
      </c>
      <c r="M114" s="112"/>
      <c r="N114" s="112"/>
      <c r="O114" s="112"/>
      <c r="P114" s="115">
        <f>P108/(K108/20000)</f>
        <v>0</v>
      </c>
      <c r="Q114" s="42"/>
      <c r="R114" s="121" t="s">
        <v>17</v>
      </c>
      <c r="S114" s="29"/>
      <c r="T114" s="122" t="s">
        <v>55</v>
      </c>
      <c r="U114" s="128"/>
      <c r="V114" s="22"/>
      <c r="W114" s="22"/>
      <c r="X114" s="22"/>
      <c r="Y114" s="22"/>
      <c r="Z114" s="22"/>
      <c r="AA114" s="22"/>
      <c r="AB114" s="22"/>
      <c r="AC114" s="22"/>
      <c r="AD114" s="22"/>
      <c r="AE114" s="6"/>
      <c r="AF114" s="1"/>
      <c r="AG114" s="1"/>
      <c r="AH114" s="1"/>
      <c r="AI114" s="1"/>
      <c r="AJ114" s="1"/>
      <c r="AK114" s="1"/>
      <c r="AL114" s="1"/>
      <c r="AM114" s="1"/>
    </row>
    <row r="115" spans="1:39" ht="20.25" customHeight="1" x14ac:dyDescent="0.15">
      <c r="A115" s="129">
        <f>K108-G108</f>
        <v>4000</v>
      </c>
      <c r="B115" s="49" t="s">
        <v>32</v>
      </c>
      <c r="C115" s="50"/>
      <c r="D115" s="50"/>
      <c r="E115" s="127">
        <f>IF(U109=0,0,ROUND(AVERAGE(U109:U115),0))</f>
        <v>0</v>
      </c>
      <c r="F115" s="102" t="s">
        <v>33</v>
      </c>
      <c r="G115" s="103"/>
      <c r="H115" s="105">
        <f>IF(E115=0,0,ROUND(0.1-(0.01*E115)+(A115/K108*0.03),3))</f>
        <v>0</v>
      </c>
      <c r="I115" s="102" t="s">
        <v>49</v>
      </c>
      <c r="J115" s="103"/>
      <c r="K115" s="107">
        <f>IF(E115=0,0,A115*(1+H115)^5)</f>
        <v>0</v>
      </c>
      <c r="L115" s="113"/>
      <c r="M115" s="114"/>
      <c r="N115" s="114"/>
      <c r="O115" s="114"/>
      <c r="P115" s="116"/>
      <c r="Q115" s="44"/>
      <c r="R115" s="121"/>
      <c r="S115" s="30"/>
      <c r="T115" s="123"/>
      <c r="U115" s="128"/>
      <c r="V115" s="7"/>
      <c r="W115" s="7"/>
      <c r="X115" s="7"/>
      <c r="Y115" s="7"/>
      <c r="Z115" s="7"/>
      <c r="AA115" s="7"/>
      <c r="AB115" s="7"/>
      <c r="AC115" s="7"/>
      <c r="AD115" s="7"/>
      <c r="AE115" s="6"/>
      <c r="AF115" s="1"/>
      <c r="AG115" s="1"/>
      <c r="AH115" s="1"/>
      <c r="AI115" s="1"/>
      <c r="AJ115" s="1"/>
      <c r="AK115" s="1"/>
      <c r="AL115" s="1"/>
      <c r="AM115" s="1"/>
    </row>
    <row r="116" spans="1:39" ht="20.25" customHeight="1" x14ac:dyDescent="0.15">
      <c r="A116" s="7"/>
      <c r="B116" s="8"/>
      <c r="C116" s="8"/>
      <c r="D116" s="8"/>
      <c r="E116" s="8"/>
      <c r="F116" s="8"/>
      <c r="G116" s="8"/>
      <c r="H116" s="8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9"/>
      <c r="AB116" s="8"/>
      <c r="AC116" s="10"/>
      <c r="AD116" s="11"/>
      <c r="AE116" s="6"/>
      <c r="AF116" s="1"/>
      <c r="AG116" s="1"/>
      <c r="AH116" s="1"/>
      <c r="AI116" s="1"/>
      <c r="AJ116" s="1"/>
      <c r="AK116" s="1"/>
      <c r="AL116" s="1"/>
      <c r="AM116" s="1"/>
    </row>
    <row r="117" spans="1:39" ht="20.25" customHeight="1" x14ac:dyDescent="0.15">
      <c r="A117" s="7"/>
      <c r="B117" s="8"/>
      <c r="C117" s="8"/>
      <c r="D117" s="8"/>
      <c r="E117" s="8"/>
      <c r="F117" s="8"/>
      <c r="G117" s="8"/>
      <c r="H117" s="8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9"/>
      <c r="AB117" s="8"/>
      <c r="AC117" s="10"/>
      <c r="AD117" s="11"/>
      <c r="AE117" s="6"/>
      <c r="AF117" s="1"/>
      <c r="AG117" s="1"/>
      <c r="AH117" s="1"/>
      <c r="AI117" s="1"/>
      <c r="AJ117" s="1"/>
      <c r="AK117" s="1"/>
      <c r="AL117" s="1"/>
      <c r="AM117" s="1"/>
    </row>
    <row r="118" spans="1:39" ht="20.25" customHeight="1" x14ac:dyDescent="0.15">
      <c r="A118" s="93" t="s">
        <v>27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7"/>
      <c r="W118" s="7"/>
      <c r="X118" s="7"/>
      <c r="Y118" s="7"/>
      <c r="Z118" s="7"/>
      <c r="AA118" s="9"/>
      <c r="AB118" s="8"/>
      <c r="AC118" s="10"/>
      <c r="AD118" s="11"/>
      <c r="AE118" s="6"/>
      <c r="AF118" s="1"/>
      <c r="AG118" s="1"/>
      <c r="AH118" s="1"/>
      <c r="AI118" s="1"/>
      <c r="AJ118" s="1"/>
      <c r="AK118" s="1"/>
      <c r="AL118" s="1"/>
      <c r="AM118" s="1"/>
    </row>
    <row r="119" spans="1:39" ht="20.25" customHeight="1" x14ac:dyDescent="0.15">
      <c r="A119" s="52" t="s">
        <v>30</v>
      </c>
      <c r="B119" s="53" t="s">
        <v>29</v>
      </c>
      <c r="C119" s="33"/>
      <c r="D119" s="33"/>
      <c r="E119" s="54"/>
      <c r="F119" s="58" t="s">
        <v>2</v>
      </c>
      <c r="G119" s="58" t="s">
        <v>6</v>
      </c>
      <c r="H119" s="58" t="s">
        <v>5</v>
      </c>
      <c r="I119" s="61" t="s">
        <v>1</v>
      </c>
      <c r="J119" s="62"/>
      <c r="K119" s="66" t="s">
        <v>10</v>
      </c>
      <c r="L119" s="53" t="s">
        <v>34</v>
      </c>
      <c r="M119" s="33"/>
      <c r="N119" s="54"/>
      <c r="O119" s="58" t="s">
        <v>45</v>
      </c>
      <c r="P119" s="66" t="s">
        <v>46</v>
      </c>
      <c r="Q119" s="39"/>
      <c r="R119" s="100" t="s">
        <v>57</v>
      </c>
      <c r="S119" s="101"/>
      <c r="T119" s="101"/>
      <c r="U119" s="124"/>
      <c r="V119" s="7"/>
      <c r="W119" s="7"/>
      <c r="X119" s="7"/>
      <c r="Y119" s="7"/>
      <c r="Z119" s="7"/>
      <c r="AA119" s="9"/>
      <c r="AB119" s="8"/>
      <c r="AC119" s="10"/>
      <c r="AD119" s="11"/>
      <c r="AE119" s="6"/>
      <c r="AF119" s="1"/>
      <c r="AG119" s="1"/>
      <c r="AH119" s="1"/>
      <c r="AI119" s="1"/>
      <c r="AJ119" s="1"/>
      <c r="AK119" s="1"/>
      <c r="AL119" s="1"/>
      <c r="AM119" s="1"/>
    </row>
    <row r="120" spans="1:39" ht="20.25" customHeight="1" x14ac:dyDescent="0.15">
      <c r="A120" s="97"/>
      <c r="B120" s="94"/>
      <c r="C120" s="95"/>
      <c r="D120" s="95"/>
      <c r="E120" s="96"/>
      <c r="F120" s="97"/>
      <c r="G120" s="98"/>
      <c r="H120" s="98"/>
      <c r="I120" s="108" t="s">
        <v>4</v>
      </c>
      <c r="J120" s="109" t="s">
        <v>3</v>
      </c>
      <c r="K120" s="99"/>
      <c r="L120" s="108" t="s">
        <v>41</v>
      </c>
      <c r="M120" s="110" t="s">
        <v>42</v>
      </c>
      <c r="N120" s="109" t="s">
        <v>43</v>
      </c>
      <c r="O120" s="98"/>
      <c r="P120" s="99"/>
      <c r="Q120" s="38"/>
      <c r="R120" s="125" t="s">
        <v>7</v>
      </c>
      <c r="S120" s="125"/>
      <c r="T120" s="125" t="s">
        <v>8</v>
      </c>
      <c r="U120" s="125"/>
      <c r="V120" s="7"/>
      <c r="W120" s="7"/>
      <c r="X120" s="7"/>
      <c r="Y120" s="7"/>
      <c r="Z120" s="7"/>
      <c r="AA120" s="9"/>
      <c r="AB120" s="8"/>
      <c r="AC120" s="10"/>
      <c r="AD120" s="11"/>
      <c r="AE120" s="6"/>
      <c r="AF120" s="1"/>
      <c r="AG120" s="1"/>
      <c r="AH120" s="1"/>
      <c r="AI120" s="1"/>
      <c r="AJ120" s="1"/>
      <c r="AK120" s="1"/>
      <c r="AL120" s="1"/>
      <c r="AM120" s="1"/>
    </row>
    <row r="121" spans="1:39" ht="20.25" customHeight="1" x14ac:dyDescent="0.15">
      <c r="A121" s="117"/>
      <c r="B121" s="55"/>
      <c r="C121" s="48"/>
      <c r="D121" s="48"/>
      <c r="E121" s="56"/>
      <c r="F121" s="27"/>
      <c r="G121" s="31">
        <f>SUM(F121:F126)</f>
        <v>0</v>
      </c>
      <c r="H121" s="59">
        <f>IF($G$4=0,0,F121/$G$4)</f>
        <v>0</v>
      </c>
      <c r="I121" s="28">
        <f>IF(B121=0,0,2000-F121)</f>
        <v>0</v>
      </c>
      <c r="J121" s="63">
        <f>I121*1.4</f>
        <v>0</v>
      </c>
      <c r="K121" s="31">
        <f>IF(G121=0,4000,(SUM(F121:F126)+SUM(I121:I126))*2)</f>
        <v>4000</v>
      </c>
      <c r="L121" s="69" t="s">
        <v>15</v>
      </c>
      <c r="M121" s="35"/>
      <c r="N121" s="63">
        <f>IF(M121=$Y$4,$AB$4,IF(M121=$Z$4,$AC$4,IF(M121=$AA$4,$AD$4,0)))*(K121/20000)</f>
        <v>0</v>
      </c>
      <c r="O121" s="74">
        <f>$P$4*H121+J121</f>
        <v>0</v>
      </c>
      <c r="P121" s="75">
        <f>N126-K127-K128</f>
        <v>0</v>
      </c>
      <c r="Q121" s="38"/>
      <c r="R121" s="126" t="s">
        <v>56</v>
      </c>
      <c r="S121" s="126" t="s">
        <v>9</v>
      </c>
      <c r="T121" s="126" t="s">
        <v>56</v>
      </c>
      <c r="U121" s="126" t="s">
        <v>9</v>
      </c>
      <c r="V121" s="7"/>
      <c r="W121" s="7"/>
      <c r="X121" s="7"/>
      <c r="Y121" s="7"/>
      <c r="Z121" s="7"/>
      <c r="AA121" s="9"/>
      <c r="AB121" s="8"/>
      <c r="AC121" s="10"/>
      <c r="AD121" s="11"/>
      <c r="AE121" s="6"/>
      <c r="AF121" s="1"/>
      <c r="AG121" s="1"/>
      <c r="AH121" s="1"/>
      <c r="AI121" s="1"/>
      <c r="AJ121" s="1"/>
      <c r="AK121" s="1"/>
      <c r="AL121" s="1"/>
      <c r="AM121" s="1"/>
    </row>
    <row r="122" spans="1:39" ht="20.25" customHeight="1" x14ac:dyDescent="0.15">
      <c r="A122" s="117"/>
      <c r="B122" s="55"/>
      <c r="C122" s="48"/>
      <c r="D122" s="48"/>
      <c r="E122" s="56"/>
      <c r="F122" s="27"/>
      <c r="G122" s="31"/>
      <c r="H122" s="59">
        <f t="shared" ref="H122:H126" si="37">IF($G$4=0,0,F122/$G$4)</f>
        <v>0</v>
      </c>
      <c r="I122" s="28">
        <f t="shared" ref="I122:I126" si="38">IF(B122=0,0,2000-F122)</f>
        <v>0</v>
      </c>
      <c r="J122" s="63">
        <f t="shared" ref="J122:J126" si="39">I122*1.4</f>
        <v>0</v>
      </c>
      <c r="K122" s="31"/>
      <c r="L122" s="69" t="s">
        <v>14</v>
      </c>
      <c r="M122" s="47"/>
      <c r="N122" s="63">
        <f>IF(M122=$Y$5,$AB$5,IF(M122=$Z$5,$AC$5,IF(M122=$AA$5,$AD$5,0)))*(K121/20000)</f>
        <v>0</v>
      </c>
      <c r="O122" s="74">
        <f t="shared" ref="O122:O126" si="40">$P$4*H122+J122</f>
        <v>0</v>
      </c>
      <c r="P122" s="31"/>
      <c r="Q122" s="38"/>
      <c r="R122" s="120" t="s">
        <v>16</v>
      </c>
      <c r="S122" s="26"/>
      <c r="T122" s="121" t="s">
        <v>54</v>
      </c>
      <c r="U122" s="128"/>
      <c r="V122" s="7"/>
      <c r="W122" s="7"/>
      <c r="X122" s="7"/>
      <c r="Y122" s="7"/>
      <c r="Z122" s="7"/>
      <c r="AA122" s="9"/>
      <c r="AB122" s="8"/>
      <c r="AC122" s="10"/>
      <c r="AD122" s="11"/>
      <c r="AE122" s="6"/>
      <c r="AF122" s="1"/>
      <c r="AG122" s="1"/>
      <c r="AH122" s="1"/>
      <c r="AI122" s="1"/>
      <c r="AJ122" s="1"/>
      <c r="AK122" s="1"/>
      <c r="AL122" s="1"/>
      <c r="AM122" s="1"/>
    </row>
    <row r="123" spans="1:39" ht="20.25" customHeight="1" x14ac:dyDescent="0.15">
      <c r="A123" s="117"/>
      <c r="B123" s="55"/>
      <c r="C123" s="48"/>
      <c r="D123" s="48"/>
      <c r="E123" s="56"/>
      <c r="F123" s="27"/>
      <c r="G123" s="31"/>
      <c r="H123" s="59">
        <f t="shared" si="37"/>
        <v>0</v>
      </c>
      <c r="I123" s="28">
        <f t="shared" si="38"/>
        <v>0</v>
      </c>
      <c r="J123" s="63">
        <f t="shared" si="39"/>
        <v>0</v>
      </c>
      <c r="K123" s="31"/>
      <c r="L123" s="70" t="s">
        <v>13</v>
      </c>
      <c r="M123" s="34"/>
      <c r="N123" s="63">
        <f>IF(M123=$Y$6,$AB$6,IF(M123=$Z$6,$AC$6,IF(M123=$AA$6,$AD$6,0)))*(K121/20000)</f>
        <v>0</v>
      </c>
      <c r="O123" s="74">
        <f t="shared" si="40"/>
        <v>0</v>
      </c>
      <c r="P123" s="31"/>
      <c r="Q123" s="38"/>
      <c r="R123" s="120" t="s">
        <v>51</v>
      </c>
      <c r="S123" s="26"/>
      <c r="T123" s="121"/>
      <c r="U123" s="128"/>
      <c r="V123" s="7"/>
      <c r="W123" s="7"/>
      <c r="X123" s="7"/>
      <c r="Y123" s="7"/>
      <c r="Z123" s="7"/>
      <c r="AA123" s="9"/>
      <c r="AB123" s="8"/>
      <c r="AC123" s="10"/>
      <c r="AD123" s="11"/>
      <c r="AE123" s="6"/>
      <c r="AF123" s="1"/>
      <c r="AG123" s="1"/>
      <c r="AH123" s="1"/>
      <c r="AI123" s="1"/>
      <c r="AJ123" s="1"/>
      <c r="AK123" s="1"/>
      <c r="AL123" s="1"/>
      <c r="AM123" s="1"/>
    </row>
    <row r="124" spans="1:39" ht="20.25" customHeight="1" x14ac:dyDescent="0.15">
      <c r="A124" s="117"/>
      <c r="B124" s="55"/>
      <c r="C124" s="48"/>
      <c r="D124" s="48"/>
      <c r="E124" s="56"/>
      <c r="F124" s="27"/>
      <c r="G124" s="31"/>
      <c r="H124" s="59">
        <f t="shared" si="37"/>
        <v>0</v>
      </c>
      <c r="I124" s="28">
        <f t="shared" si="38"/>
        <v>0</v>
      </c>
      <c r="J124" s="63">
        <f t="shared" si="39"/>
        <v>0</v>
      </c>
      <c r="K124" s="31"/>
      <c r="L124" s="69" t="s">
        <v>12</v>
      </c>
      <c r="M124" s="35"/>
      <c r="N124" s="63">
        <f>IF(M124=$Y$7,$AB$7,IF(M124=$Z$7,$AC$7,IF(M124=$AA$7,$AD$7,0)))*(K121/20000)</f>
        <v>0</v>
      </c>
      <c r="O124" s="74">
        <f t="shared" si="40"/>
        <v>0</v>
      </c>
      <c r="P124" s="31"/>
      <c r="Q124" s="38"/>
      <c r="R124" s="121" t="s">
        <v>52</v>
      </c>
      <c r="S124" s="29"/>
      <c r="T124" s="121"/>
      <c r="U124" s="128"/>
      <c r="V124" s="7"/>
      <c r="W124" s="7"/>
      <c r="X124" s="7"/>
      <c r="Y124" s="7"/>
      <c r="Z124" s="7"/>
      <c r="AA124" s="9"/>
      <c r="AB124" s="8"/>
      <c r="AC124" s="10"/>
      <c r="AD124" s="11"/>
      <c r="AE124" s="6"/>
      <c r="AF124" s="1"/>
      <c r="AG124" s="1"/>
      <c r="AH124" s="1"/>
      <c r="AI124" s="1"/>
      <c r="AJ124" s="1"/>
      <c r="AK124" s="1"/>
      <c r="AL124" s="1"/>
      <c r="AM124" s="1"/>
    </row>
    <row r="125" spans="1:39" ht="20.25" customHeight="1" x14ac:dyDescent="0.15">
      <c r="A125" s="117"/>
      <c r="B125" s="55"/>
      <c r="C125" s="48"/>
      <c r="D125" s="48"/>
      <c r="E125" s="56"/>
      <c r="F125" s="27"/>
      <c r="G125" s="31"/>
      <c r="H125" s="59">
        <f t="shared" si="37"/>
        <v>0</v>
      </c>
      <c r="I125" s="28">
        <f t="shared" si="38"/>
        <v>0</v>
      </c>
      <c r="J125" s="63">
        <f t="shared" si="39"/>
        <v>0</v>
      </c>
      <c r="K125" s="31"/>
      <c r="L125" s="69" t="s">
        <v>11</v>
      </c>
      <c r="M125" s="35"/>
      <c r="N125" s="63">
        <f>IF(M125=$Y$8,$AB$8,IF(M125=$Z$8,$AC$8,IF(M125=$AA$8,$AD$8,0)))*(K121/20000)</f>
        <v>0</v>
      </c>
      <c r="O125" s="74">
        <f t="shared" si="40"/>
        <v>0</v>
      </c>
      <c r="P125" s="31"/>
      <c r="Q125" s="38"/>
      <c r="R125" s="121"/>
      <c r="S125" s="30"/>
      <c r="T125" s="122" t="s">
        <v>53</v>
      </c>
      <c r="U125" s="128"/>
      <c r="V125" s="7"/>
      <c r="W125" s="7"/>
      <c r="X125" s="7"/>
      <c r="Y125" s="7"/>
      <c r="Z125" s="7"/>
      <c r="AA125" s="9"/>
      <c r="AB125" s="8"/>
      <c r="AC125" s="10"/>
      <c r="AD125" s="11"/>
      <c r="AE125" s="6"/>
      <c r="AF125" s="1"/>
      <c r="AG125" s="1"/>
      <c r="AH125" s="1"/>
      <c r="AI125" s="1"/>
      <c r="AJ125" s="1"/>
      <c r="AK125" s="1"/>
      <c r="AL125" s="1"/>
      <c r="AM125" s="1"/>
    </row>
    <row r="126" spans="1:39" ht="20.25" customHeight="1" x14ac:dyDescent="0.15">
      <c r="A126" s="118"/>
      <c r="B126" s="57"/>
      <c r="C126" s="48"/>
      <c r="D126" s="48"/>
      <c r="E126" s="56"/>
      <c r="F126" s="27"/>
      <c r="G126" s="68"/>
      <c r="H126" s="60">
        <f t="shared" si="37"/>
        <v>0</v>
      </c>
      <c r="I126" s="64">
        <f t="shared" si="38"/>
        <v>0</v>
      </c>
      <c r="J126" s="65">
        <f t="shared" si="39"/>
        <v>0</v>
      </c>
      <c r="K126" s="68"/>
      <c r="L126" s="71" t="s">
        <v>44</v>
      </c>
      <c r="M126" s="72"/>
      <c r="N126" s="73">
        <f>SUM(N121:N125)</f>
        <v>0</v>
      </c>
      <c r="O126" s="76">
        <f t="shared" si="40"/>
        <v>0</v>
      </c>
      <c r="P126" s="68"/>
      <c r="Q126" s="38"/>
      <c r="R126" s="120" t="s">
        <v>58</v>
      </c>
      <c r="S126" s="26"/>
      <c r="T126" s="123"/>
      <c r="U126" s="128"/>
      <c r="V126" s="7"/>
      <c r="W126" s="7"/>
      <c r="X126" s="7"/>
      <c r="Y126" s="7"/>
      <c r="Z126" s="7"/>
      <c r="AA126" s="9"/>
      <c r="AB126" s="8"/>
      <c r="AC126" s="10"/>
      <c r="AD126" s="11"/>
      <c r="AE126" s="6"/>
      <c r="AF126" s="1"/>
      <c r="AG126" s="1"/>
      <c r="AH126" s="1"/>
      <c r="AI126" s="1"/>
      <c r="AJ126" s="1"/>
      <c r="AK126" s="1"/>
      <c r="AL126" s="1"/>
      <c r="AM126" s="1"/>
    </row>
    <row r="127" spans="1:39" ht="20.25" customHeight="1" x14ac:dyDescent="0.15">
      <c r="A127" s="51" t="s">
        <v>18</v>
      </c>
      <c r="B127" s="49" t="s">
        <v>31</v>
      </c>
      <c r="C127" s="50"/>
      <c r="D127" s="50"/>
      <c r="E127" s="127">
        <f>IF(S122=0,0,ROUND(AVERAGE(S122:S128),0))</f>
        <v>0</v>
      </c>
      <c r="F127" s="49" t="s">
        <v>47</v>
      </c>
      <c r="G127" s="50"/>
      <c r="H127" s="104">
        <f>IF(E127=0,0,IF((A128/K121*1.25-E127*0.05)&gt;0.9,0.9,ROUND(A128/K121*1.25-E127*0.05,2)))</f>
        <v>0</v>
      </c>
      <c r="I127" s="49" t="s">
        <v>48</v>
      </c>
      <c r="J127" s="50"/>
      <c r="K127" s="106">
        <f>N126*H127</f>
        <v>0</v>
      </c>
      <c r="L127" s="111" t="s">
        <v>50</v>
      </c>
      <c r="M127" s="112"/>
      <c r="N127" s="112"/>
      <c r="O127" s="112"/>
      <c r="P127" s="115">
        <f>P121/(K121/20000)</f>
        <v>0</v>
      </c>
      <c r="Q127" s="42"/>
      <c r="R127" s="121" t="s">
        <v>17</v>
      </c>
      <c r="S127" s="29"/>
      <c r="T127" s="122" t="s">
        <v>55</v>
      </c>
      <c r="U127" s="128"/>
      <c r="V127" s="7"/>
      <c r="W127" s="7"/>
      <c r="X127" s="7"/>
      <c r="Y127" s="7"/>
      <c r="Z127" s="7"/>
      <c r="AA127" s="9"/>
      <c r="AB127" s="8"/>
      <c r="AC127" s="10"/>
      <c r="AD127" s="11"/>
      <c r="AE127" s="6"/>
      <c r="AF127" s="1"/>
      <c r="AG127" s="1"/>
      <c r="AH127" s="1"/>
      <c r="AI127" s="1"/>
      <c r="AJ127" s="1"/>
      <c r="AK127" s="1"/>
      <c r="AL127" s="1"/>
      <c r="AM127" s="1"/>
    </row>
    <row r="128" spans="1:39" ht="20.25" customHeight="1" x14ac:dyDescent="0.15">
      <c r="A128" s="129">
        <f>K121-G121</f>
        <v>4000</v>
      </c>
      <c r="B128" s="49" t="s">
        <v>32</v>
      </c>
      <c r="C128" s="50"/>
      <c r="D128" s="50"/>
      <c r="E128" s="127">
        <f>IF(U122=0,0,ROUND(AVERAGE(U122:U128),0))</f>
        <v>0</v>
      </c>
      <c r="F128" s="102" t="s">
        <v>33</v>
      </c>
      <c r="G128" s="103"/>
      <c r="H128" s="105">
        <f>IF(E128=0,0,ROUND(0.1-(0.01*E128)+(A128/K121*0.03),3))</f>
        <v>0</v>
      </c>
      <c r="I128" s="102" t="s">
        <v>49</v>
      </c>
      <c r="J128" s="103"/>
      <c r="K128" s="107">
        <f>IF(E128=0,0,A128*(1+H128)^5)</f>
        <v>0</v>
      </c>
      <c r="L128" s="113"/>
      <c r="M128" s="114"/>
      <c r="N128" s="114"/>
      <c r="O128" s="114"/>
      <c r="P128" s="116"/>
      <c r="Q128" s="44"/>
      <c r="R128" s="121"/>
      <c r="S128" s="30"/>
      <c r="T128" s="123"/>
      <c r="U128" s="128"/>
      <c r="V128" s="7"/>
      <c r="W128" s="7"/>
      <c r="X128" s="7"/>
      <c r="Y128" s="7"/>
      <c r="Z128" s="7"/>
      <c r="AA128" s="9"/>
      <c r="AB128" s="8"/>
      <c r="AC128" s="10"/>
      <c r="AD128" s="11"/>
      <c r="AE128" s="6"/>
      <c r="AF128" s="1"/>
      <c r="AG128" s="1"/>
      <c r="AH128" s="1"/>
      <c r="AI128" s="1"/>
      <c r="AJ128" s="1"/>
      <c r="AK128" s="1"/>
      <c r="AL128" s="1"/>
      <c r="AM128" s="1"/>
    </row>
    <row r="129" spans="1:39" ht="20.25" customHeight="1" x14ac:dyDescent="0.15">
      <c r="A129" s="7"/>
      <c r="B129" s="8"/>
      <c r="C129" s="8"/>
      <c r="D129" s="8"/>
      <c r="E129" s="8"/>
      <c r="F129" s="8"/>
      <c r="G129" s="8"/>
      <c r="H129" s="8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9"/>
      <c r="AB129" s="8"/>
      <c r="AC129" s="10"/>
      <c r="AD129" s="11"/>
      <c r="AE129" s="6"/>
      <c r="AF129" s="1"/>
      <c r="AG129" s="1"/>
      <c r="AH129" s="1"/>
      <c r="AI129" s="1"/>
      <c r="AJ129" s="1"/>
      <c r="AK129" s="1"/>
      <c r="AL129" s="1"/>
      <c r="AM129" s="1"/>
    </row>
    <row r="130" spans="1:39" ht="20.25" customHeight="1" x14ac:dyDescent="0.15">
      <c r="A130" s="7"/>
      <c r="B130" s="8"/>
      <c r="C130" s="8"/>
      <c r="D130" s="8"/>
      <c r="E130" s="8"/>
      <c r="F130" s="8"/>
      <c r="G130" s="8"/>
      <c r="H130" s="8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9"/>
      <c r="AB130" s="8"/>
      <c r="AC130" s="10"/>
      <c r="AD130" s="11"/>
      <c r="AE130" s="6"/>
      <c r="AF130" s="1"/>
      <c r="AG130" s="1"/>
      <c r="AH130" s="1"/>
      <c r="AI130" s="1"/>
      <c r="AJ130" s="1"/>
      <c r="AK130" s="1"/>
      <c r="AL130" s="1"/>
      <c r="AM130" s="1"/>
    </row>
    <row r="131" spans="1:39" ht="20.25" customHeight="1" x14ac:dyDescent="0.15">
      <c r="A131" s="93" t="s">
        <v>28</v>
      </c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7"/>
      <c r="W131" s="7"/>
      <c r="X131" s="7"/>
      <c r="Y131" s="7"/>
      <c r="Z131" s="7"/>
      <c r="AA131" s="9"/>
      <c r="AB131" s="8"/>
      <c r="AC131" s="10"/>
      <c r="AD131" s="11"/>
      <c r="AE131" s="6"/>
      <c r="AF131" s="1"/>
      <c r="AG131" s="1"/>
      <c r="AH131" s="1"/>
      <c r="AI131" s="1"/>
      <c r="AJ131" s="1"/>
      <c r="AK131" s="1"/>
      <c r="AL131" s="1"/>
      <c r="AM131" s="1"/>
    </row>
    <row r="132" spans="1:39" ht="20.25" customHeight="1" x14ac:dyDescent="0.15">
      <c r="A132" s="52" t="s">
        <v>30</v>
      </c>
      <c r="B132" s="53" t="s">
        <v>29</v>
      </c>
      <c r="C132" s="33"/>
      <c r="D132" s="33"/>
      <c r="E132" s="54"/>
      <c r="F132" s="58" t="s">
        <v>2</v>
      </c>
      <c r="G132" s="58" t="s">
        <v>6</v>
      </c>
      <c r="H132" s="58" t="s">
        <v>5</v>
      </c>
      <c r="I132" s="61" t="s">
        <v>1</v>
      </c>
      <c r="J132" s="62"/>
      <c r="K132" s="66" t="s">
        <v>10</v>
      </c>
      <c r="L132" s="53" t="s">
        <v>34</v>
      </c>
      <c r="M132" s="33"/>
      <c r="N132" s="54"/>
      <c r="O132" s="58" t="s">
        <v>45</v>
      </c>
      <c r="P132" s="66" t="s">
        <v>46</v>
      </c>
      <c r="Q132" s="39"/>
      <c r="R132" s="100" t="s">
        <v>57</v>
      </c>
      <c r="S132" s="101"/>
      <c r="T132" s="101"/>
      <c r="U132" s="124"/>
      <c r="V132" s="7"/>
      <c r="W132" s="7"/>
      <c r="X132" s="7"/>
      <c r="Y132" s="7"/>
      <c r="Z132" s="7"/>
      <c r="AA132" s="9"/>
      <c r="AB132" s="8"/>
      <c r="AC132" s="10"/>
      <c r="AD132" s="11"/>
      <c r="AE132" s="6"/>
      <c r="AF132" s="1"/>
      <c r="AG132" s="1"/>
      <c r="AH132" s="1"/>
      <c r="AI132" s="1"/>
      <c r="AJ132" s="1"/>
      <c r="AK132" s="1"/>
      <c r="AL132" s="1"/>
      <c r="AM132" s="1"/>
    </row>
    <row r="133" spans="1:39" ht="20.25" customHeight="1" x14ac:dyDescent="0.15">
      <c r="A133" s="97"/>
      <c r="B133" s="94"/>
      <c r="C133" s="95"/>
      <c r="D133" s="95"/>
      <c r="E133" s="96"/>
      <c r="F133" s="97"/>
      <c r="G133" s="98"/>
      <c r="H133" s="98"/>
      <c r="I133" s="108" t="s">
        <v>4</v>
      </c>
      <c r="J133" s="109" t="s">
        <v>3</v>
      </c>
      <c r="K133" s="99"/>
      <c r="L133" s="108" t="s">
        <v>41</v>
      </c>
      <c r="M133" s="110" t="s">
        <v>42</v>
      </c>
      <c r="N133" s="109" t="s">
        <v>43</v>
      </c>
      <c r="O133" s="98"/>
      <c r="P133" s="99"/>
      <c r="Q133" s="38"/>
      <c r="R133" s="125" t="s">
        <v>7</v>
      </c>
      <c r="S133" s="125"/>
      <c r="T133" s="125" t="s">
        <v>8</v>
      </c>
      <c r="U133" s="125"/>
      <c r="V133" s="7"/>
      <c r="W133" s="7"/>
      <c r="X133" s="7"/>
      <c r="Y133" s="7"/>
      <c r="Z133" s="7"/>
      <c r="AA133" s="9"/>
      <c r="AB133" s="8"/>
      <c r="AC133" s="10"/>
      <c r="AD133" s="11"/>
      <c r="AE133" s="6"/>
      <c r="AF133" s="1"/>
      <c r="AG133" s="1"/>
      <c r="AH133" s="1"/>
      <c r="AI133" s="1"/>
      <c r="AJ133" s="1"/>
      <c r="AK133" s="1"/>
      <c r="AL133" s="1"/>
      <c r="AM133" s="1"/>
    </row>
    <row r="134" spans="1:39" ht="20.25" customHeight="1" x14ac:dyDescent="0.15">
      <c r="A134" s="117"/>
      <c r="B134" s="55"/>
      <c r="C134" s="48"/>
      <c r="D134" s="48"/>
      <c r="E134" s="56"/>
      <c r="F134" s="27"/>
      <c r="G134" s="31">
        <f>SUM(F134:F139)</f>
        <v>0</v>
      </c>
      <c r="H134" s="59">
        <f>IF($G$4=0,0,F134/$G$4)</f>
        <v>0</v>
      </c>
      <c r="I134" s="28">
        <f>IF(B134=0,0,2000-F134)</f>
        <v>0</v>
      </c>
      <c r="J134" s="63">
        <f>I134*1.4</f>
        <v>0</v>
      </c>
      <c r="K134" s="31">
        <f>IF(G134=0,4000,(SUM(F134:F139)+SUM(I134:I139))*2)</f>
        <v>4000</v>
      </c>
      <c r="L134" s="69" t="s">
        <v>15</v>
      </c>
      <c r="M134" s="35"/>
      <c r="N134" s="63">
        <f>IF(M134=$Y$4,$AB$4,IF(M134=$Z$4,$AC$4,IF(M134=$AA$4,$AD$4,0)))*(K134/20000)</f>
        <v>0</v>
      </c>
      <c r="O134" s="74">
        <f>$P$4*H134+J134</f>
        <v>0</v>
      </c>
      <c r="P134" s="75">
        <f>N139-K140-K141</f>
        <v>0</v>
      </c>
      <c r="Q134" s="38"/>
      <c r="R134" s="126" t="s">
        <v>56</v>
      </c>
      <c r="S134" s="126" t="s">
        <v>9</v>
      </c>
      <c r="T134" s="126" t="s">
        <v>56</v>
      </c>
      <c r="U134" s="126" t="s">
        <v>9</v>
      </c>
      <c r="V134" s="7"/>
      <c r="W134" s="7"/>
      <c r="X134" s="7"/>
      <c r="Y134" s="7"/>
      <c r="Z134" s="7"/>
      <c r="AA134" s="9"/>
      <c r="AB134" s="8"/>
      <c r="AC134" s="10"/>
      <c r="AD134" s="11"/>
      <c r="AE134" s="6"/>
      <c r="AF134" s="1"/>
      <c r="AG134" s="1"/>
      <c r="AH134" s="1"/>
      <c r="AI134" s="1"/>
      <c r="AJ134" s="1"/>
      <c r="AK134" s="1"/>
      <c r="AL134" s="1"/>
      <c r="AM134" s="1"/>
    </row>
    <row r="135" spans="1:39" ht="20.25" customHeight="1" x14ac:dyDescent="0.15">
      <c r="A135" s="117"/>
      <c r="B135" s="55"/>
      <c r="C135" s="48"/>
      <c r="D135" s="48"/>
      <c r="E135" s="56"/>
      <c r="F135" s="27"/>
      <c r="G135" s="31"/>
      <c r="H135" s="59">
        <f t="shared" ref="H135:H139" si="41">IF($G$4=0,0,F135/$G$4)</f>
        <v>0</v>
      </c>
      <c r="I135" s="28">
        <f t="shared" ref="I135:I139" si="42">IF(B135=0,0,2000-F135)</f>
        <v>0</v>
      </c>
      <c r="J135" s="63">
        <f t="shared" ref="J135:J139" si="43">I135*1.4</f>
        <v>0</v>
      </c>
      <c r="K135" s="31"/>
      <c r="L135" s="69" t="s">
        <v>14</v>
      </c>
      <c r="M135" s="47"/>
      <c r="N135" s="63">
        <f>IF(M135=$Y$5,$AB$5,IF(M135=$Z$5,$AC$5,IF(M135=$AA$5,$AD$5,0)))*(K134/20000)</f>
        <v>0</v>
      </c>
      <c r="O135" s="74">
        <f t="shared" ref="O135:O139" si="44">$P$4*H135+J135</f>
        <v>0</v>
      </c>
      <c r="P135" s="31"/>
      <c r="Q135" s="38"/>
      <c r="R135" s="120" t="s">
        <v>16</v>
      </c>
      <c r="S135" s="26"/>
      <c r="T135" s="121" t="s">
        <v>54</v>
      </c>
      <c r="U135" s="128"/>
      <c r="V135" s="7"/>
      <c r="W135" s="7"/>
      <c r="X135" s="7"/>
      <c r="Y135" s="7"/>
      <c r="Z135" s="7"/>
      <c r="AA135" s="9"/>
      <c r="AB135" s="8"/>
      <c r="AC135" s="10"/>
      <c r="AD135" s="11"/>
      <c r="AE135" s="6"/>
      <c r="AF135" s="1"/>
      <c r="AG135" s="1"/>
      <c r="AH135" s="1"/>
      <c r="AI135" s="1"/>
      <c r="AJ135" s="1"/>
      <c r="AK135" s="1"/>
      <c r="AL135" s="1"/>
      <c r="AM135" s="1"/>
    </row>
    <row r="136" spans="1:39" ht="20.25" customHeight="1" x14ac:dyDescent="0.15">
      <c r="A136" s="117"/>
      <c r="B136" s="55"/>
      <c r="C136" s="48"/>
      <c r="D136" s="48"/>
      <c r="E136" s="56"/>
      <c r="F136" s="27"/>
      <c r="G136" s="31"/>
      <c r="H136" s="59">
        <f t="shared" si="41"/>
        <v>0</v>
      </c>
      <c r="I136" s="28">
        <f t="shared" si="42"/>
        <v>0</v>
      </c>
      <c r="J136" s="63">
        <f t="shared" si="43"/>
        <v>0</v>
      </c>
      <c r="K136" s="31"/>
      <c r="L136" s="70" t="s">
        <v>13</v>
      </c>
      <c r="M136" s="34"/>
      <c r="N136" s="63">
        <f>IF(M136=$Y$6,$AB$6,IF(M136=$Z$6,$AC$6,IF(M136=$AA$6,$AD$6,0)))*(K134/20000)</f>
        <v>0</v>
      </c>
      <c r="O136" s="74">
        <f t="shared" si="44"/>
        <v>0</v>
      </c>
      <c r="P136" s="31"/>
      <c r="Q136" s="38"/>
      <c r="R136" s="120" t="s">
        <v>51</v>
      </c>
      <c r="S136" s="26"/>
      <c r="T136" s="121"/>
      <c r="U136" s="128"/>
      <c r="V136" s="7"/>
      <c r="W136" s="7"/>
      <c r="X136" s="7"/>
      <c r="Y136" s="7"/>
      <c r="Z136" s="7"/>
      <c r="AA136" s="9"/>
      <c r="AB136" s="8"/>
      <c r="AC136" s="10"/>
      <c r="AD136" s="11"/>
      <c r="AE136" s="6"/>
      <c r="AF136" s="1"/>
      <c r="AG136" s="1"/>
      <c r="AH136" s="1"/>
      <c r="AI136" s="1"/>
      <c r="AJ136" s="1"/>
      <c r="AK136" s="1"/>
      <c r="AL136" s="1"/>
      <c r="AM136" s="1"/>
    </row>
    <row r="137" spans="1:39" ht="20.25" customHeight="1" x14ac:dyDescent="0.15">
      <c r="A137" s="117"/>
      <c r="B137" s="55"/>
      <c r="C137" s="48"/>
      <c r="D137" s="48"/>
      <c r="E137" s="56"/>
      <c r="F137" s="27"/>
      <c r="G137" s="31"/>
      <c r="H137" s="59">
        <f t="shared" si="41"/>
        <v>0</v>
      </c>
      <c r="I137" s="28">
        <f t="shared" si="42"/>
        <v>0</v>
      </c>
      <c r="J137" s="63">
        <f t="shared" si="43"/>
        <v>0</v>
      </c>
      <c r="K137" s="31"/>
      <c r="L137" s="69" t="s">
        <v>12</v>
      </c>
      <c r="M137" s="35"/>
      <c r="N137" s="63">
        <f>IF(M137=$Y$7,$AB$7,IF(M137=$Z$7,$AC$7,IF(M137=$AA$7,$AD$7,0)))*(K134/20000)</f>
        <v>0</v>
      </c>
      <c r="O137" s="74">
        <f t="shared" si="44"/>
        <v>0</v>
      </c>
      <c r="P137" s="31"/>
      <c r="Q137" s="38"/>
      <c r="R137" s="121" t="s">
        <v>52</v>
      </c>
      <c r="S137" s="29"/>
      <c r="T137" s="121"/>
      <c r="U137" s="128"/>
      <c r="V137" s="7"/>
      <c r="W137" s="7"/>
      <c r="X137" s="7"/>
      <c r="Y137" s="7"/>
      <c r="Z137" s="7"/>
      <c r="AA137" s="9"/>
      <c r="AB137" s="8"/>
      <c r="AC137" s="10"/>
      <c r="AD137" s="11"/>
      <c r="AE137" s="6"/>
      <c r="AF137" s="1"/>
      <c r="AG137" s="1"/>
      <c r="AH137" s="1"/>
      <c r="AI137" s="1"/>
      <c r="AJ137" s="1"/>
      <c r="AK137" s="1"/>
      <c r="AL137" s="1"/>
      <c r="AM137" s="1"/>
    </row>
    <row r="138" spans="1:39" ht="20.25" customHeight="1" x14ac:dyDescent="0.15">
      <c r="A138" s="117"/>
      <c r="B138" s="55"/>
      <c r="C138" s="48"/>
      <c r="D138" s="48"/>
      <c r="E138" s="56"/>
      <c r="F138" s="27"/>
      <c r="G138" s="31"/>
      <c r="H138" s="59">
        <f t="shared" si="41"/>
        <v>0</v>
      </c>
      <c r="I138" s="28">
        <f t="shared" si="42"/>
        <v>0</v>
      </c>
      <c r="J138" s="63">
        <f t="shared" si="43"/>
        <v>0</v>
      </c>
      <c r="K138" s="31"/>
      <c r="L138" s="69" t="s">
        <v>11</v>
      </c>
      <c r="M138" s="35"/>
      <c r="N138" s="63">
        <f>IF(M138=$Y$8,$AB$8,IF(M138=$Z$8,$AC$8,IF(M138=$AA$8,$AD$8,0)))*(K134/20000)</f>
        <v>0</v>
      </c>
      <c r="O138" s="74">
        <f t="shared" si="44"/>
        <v>0</v>
      </c>
      <c r="P138" s="31"/>
      <c r="Q138" s="38"/>
      <c r="R138" s="121"/>
      <c r="S138" s="30"/>
      <c r="T138" s="122" t="s">
        <v>53</v>
      </c>
      <c r="U138" s="128"/>
      <c r="V138" s="7"/>
      <c r="W138" s="7"/>
      <c r="X138" s="7"/>
      <c r="Y138" s="7"/>
      <c r="Z138" s="7"/>
      <c r="AA138" s="9"/>
      <c r="AB138" s="8"/>
      <c r="AC138" s="10"/>
      <c r="AD138" s="11"/>
      <c r="AE138" s="6"/>
      <c r="AF138" s="1"/>
      <c r="AG138" s="1"/>
      <c r="AH138" s="1"/>
      <c r="AI138" s="1"/>
      <c r="AJ138" s="1"/>
      <c r="AK138" s="1"/>
      <c r="AL138" s="1"/>
      <c r="AM138" s="1"/>
    </row>
    <row r="139" spans="1:39" ht="20.25" customHeight="1" x14ac:dyDescent="0.15">
      <c r="A139" s="118"/>
      <c r="B139" s="57"/>
      <c r="C139" s="48"/>
      <c r="D139" s="48"/>
      <c r="E139" s="56"/>
      <c r="F139" s="27"/>
      <c r="G139" s="68"/>
      <c r="H139" s="60">
        <f t="shared" si="41"/>
        <v>0</v>
      </c>
      <c r="I139" s="64">
        <f t="shared" si="42"/>
        <v>0</v>
      </c>
      <c r="J139" s="65">
        <f t="shared" si="43"/>
        <v>0</v>
      </c>
      <c r="K139" s="68"/>
      <c r="L139" s="71" t="s">
        <v>44</v>
      </c>
      <c r="M139" s="72"/>
      <c r="N139" s="73">
        <f>SUM(N134:N138)</f>
        <v>0</v>
      </c>
      <c r="O139" s="76">
        <f t="shared" si="44"/>
        <v>0</v>
      </c>
      <c r="P139" s="68"/>
      <c r="Q139" s="38"/>
      <c r="R139" s="120" t="s">
        <v>58</v>
      </c>
      <c r="S139" s="26"/>
      <c r="T139" s="123"/>
      <c r="U139" s="128"/>
      <c r="V139" s="7"/>
      <c r="W139" s="7"/>
      <c r="X139" s="7"/>
      <c r="Y139" s="7"/>
      <c r="Z139" s="7"/>
      <c r="AA139" s="9"/>
      <c r="AB139" s="8"/>
      <c r="AC139" s="10"/>
      <c r="AD139" s="11"/>
      <c r="AE139" s="6"/>
      <c r="AF139" s="1"/>
      <c r="AG139" s="1"/>
      <c r="AH139" s="1"/>
      <c r="AI139" s="1"/>
      <c r="AJ139" s="1"/>
      <c r="AK139" s="1"/>
      <c r="AL139" s="1"/>
      <c r="AM139" s="1"/>
    </row>
    <row r="140" spans="1:39" ht="20.25" customHeight="1" x14ac:dyDescent="0.15">
      <c r="A140" s="51" t="s">
        <v>18</v>
      </c>
      <c r="B140" s="49" t="s">
        <v>31</v>
      </c>
      <c r="C140" s="50"/>
      <c r="D140" s="50"/>
      <c r="E140" s="127">
        <f>IF(S135=0,0,ROUND(AVERAGE(S135:S141),0))</f>
        <v>0</v>
      </c>
      <c r="F140" s="49" t="s">
        <v>47</v>
      </c>
      <c r="G140" s="50"/>
      <c r="H140" s="104">
        <f>IF(E140=0,0,IF((A141/K134*1.25-E140*0.05)&gt;0.9,0.9,ROUND(A141/K134*1.25-E140*0.05,2)))</f>
        <v>0</v>
      </c>
      <c r="I140" s="49" t="s">
        <v>48</v>
      </c>
      <c r="J140" s="50"/>
      <c r="K140" s="106">
        <f>N139*H140</f>
        <v>0</v>
      </c>
      <c r="L140" s="111" t="s">
        <v>50</v>
      </c>
      <c r="M140" s="112"/>
      <c r="N140" s="112"/>
      <c r="O140" s="112"/>
      <c r="P140" s="115">
        <f>P134/(K134/20000)</f>
        <v>0</v>
      </c>
      <c r="Q140" s="42"/>
      <c r="R140" s="121" t="s">
        <v>17</v>
      </c>
      <c r="S140" s="29"/>
      <c r="T140" s="122" t="s">
        <v>55</v>
      </c>
      <c r="U140" s="128"/>
      <c r="V140" s="7"/>
      <c r="W140" s="7"/>
      <c r="X140" s="7"/>
      <c r="Y140" s="7"/>
      <c r="Z140" s="7"/>
      <c r="AA140" s="9"/>
      <c r="AB140" s="8"/>
      <c r="AC140" s="10"/>
      <c r="AD140" s="11"/>
      <c r="AE140" s="6"/>
      <c r="AF140" s="1"/>
      <c r="AG140" s="1"/>
      <c r="AH140" s="1"/>
      <c r="AI140" s="1"/>
      <c r="AJ140" s="1"/>
      <c r="AK140" s="1"/>
      <c r="AL140" s="1"/>
      <c r="AM140" s="1"/>
    </row>
    <row r="141" spans="1:39" ht="20.25" customHeight="1" x14ac:dyDescent="0.15">
      <c r="A141" s="129">
        <f>K134-G134</f>
        <v>4000</v>
      </c>
      <c r="B141" s="49" t="s">
        <v>32</v>
      </c>
      <c r="C141" s="50"/>
      <c r="D141" s="50"/>
      <c r="E141" s="127">
        <f>IF(U135=0,0,ROUND(AVERAGE(U135:U141),0))</f>
        <v>0</v>
      </c>
      <c r="F141" s="102" t="s">
        <v>33</v>
      </c>
      <c r="G141" s="103"/>
      <c r="H141" s="105">
        <f>IF(E141=0,0,ROUND(0.1-(0.01*E141)+(A141/K134*0.03),3))</f>
        <v>0</v>
      </c>
      <c r="I141" s="102" t="s">
        <v>49</v>
      </c>
      <c r="J141" s="103"/>
      <c r="K141" s="107">
        <f>IF(E141=0,0,A141*(1+H141)^5)</f>
        <v>0</v>
      </c>
      <c r="L141" s="113"/>
      <c r="M141" s="114"/>
      <c r="N141" s="114"/>
      <c r="O141" s="114"/>
      <c r="P141" s="116"/>
      <c r="Q141" s="44"/>
      <c r="R141" s="121"/>
      <c r="S141" s="30"/>
      <c r="T141" s="123"/>
      <c r="U141" s="128"/>
      <c r="V141" s="7"/>
      <c r="W141" s="7"/>
      <c r="X141" s="7"/>
      <c r="Y141" s="7"/>
      <c r="Z141" s="7"/>
      <c r="AA141" s="9"/>
      <c r="AB141" s="8"/>
      <c r="AC141" s="10"/>
      <c r="AD141" s="11"/>
      <c r="AE141" s="6"/>
      <c r="AF141" s="1"/>
      <c r="AG141" s="1"/>
      <c r="AH141" s="1"/>
      <c r="AI141" s="1"/>
      <c r="AJ141" s="1"/>
      <c r="AK141" s="1"/>
      <c r="AL141" s="1"/>
      <c r="AM141" s="1"/>
    </row>
    <row r="142" spans="1:39" ht="20.25" customHeight="1" x14ac:dyDescent="0.15">
      <c r="A142" s="7"/>
      <c r="B142" s="8"/>
      <c r="C142" s="8"/>
      <c r="D142" s="8"/>
      <c r="E142" s="8"/>
      <c r="F142" s="8"/>
      <c r="G142" s="8"/>
      <c r="H142" s="8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9"/>
      <c r="AB142" s="8"/>
      <c r="AC142" s="10"/>
      <c r="AD142" s="11"/>
      <c r="AE142" s="6"/>
      <c r="AF142" s="1"/>
      <c r="AG142" s="1"/>
      <c r="AH142" s="1"/>
      <c r="AI142" s="1"/>
      <c r="AJ142" s="1"/>
      <c r="AK142" s="1"/>
      <c r="AL142" s="1"/>
      <c r="AM142" s="1"/>
    </row>
    <row r="143" spans="1:39" ht="20.25" customHeight="1" x14ac:dyDescent="0.15">
      <c r="A143" s="7"/>
      <c r="B143" s="8"/>
      <c r="C143" s="8"/>
      <c r="D143" s="8"/>
      <c r="E143" s="8"/>
      <c r="F143" s="8"/>
      <c r="G143" s="8"/>
      <c r="H143" s="8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9"/>
      <c r="AB143" s="8"/>
      <c r="AC143" s="10"/>
      <c r="AD143" s="11"/>
      <c r="AE143" s="6"/>
      <c r="AF143" s="1"/>
      <c r="AG143" s="1"/>
      <c r="AH143" s="1"/>
      <c r="AI143" s="1"/>
      <c r="AJ143" s="1"/>
      <c r="AK143" s="1"/>
      <c r="AL143" s="1"/>
      <c r="AM143" s="1"/>
    </row>
    <row r="144" spans="1:39" ht="20.25" customHeight="1" x14ac:dyDescent="0.15">
      <c r="A144" s="93" t="s">
        <v>60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7"/>
      <c r="W144" s="7"/>
      <c r="X144" s="7"/>
      <c r="Y144" s="7"/>
      <c r="Z144" s="7"/>
      <c r="AA144" s="9"/>
      <c r="AB144" s="8"/>
      <c r="AC144" s="10"/>
      <c r="AD144" s="11"/>
      <c r="AE144" s="6"/>
      <c r="AF144" s="1"/>
      <c r="AG144" s="1"/>
      <c r="AH144" s="1"/>
      <c r="AI144" s="1"/>
      <c r="AJ144" s="1"/>
      <c r="AK144" s="1"/>
      <c r="AL144" s="1"/>
      <c r="AM144" s="1"/>
    </row>
    <row r="145" spans="1:39" ht="20.25" customHeight="1" x14ac:dyDescent="0.15">
      <c r="A145" s="52" t="s">
        <v>30</v>
      </c>
      <c r="B145" s="53" t="s">
        <v>29</v>
      </c>
      <c r="C145" s="33"/>
      <c r="D145" s="33"/>
      <c r="E145" s="54"/>
      <c r="F145" s="58" t="s">
        <v>2</v>
      </c>
      <c r="G145" s="58" t="s">
        <v>6</v>
      </c>
      <c r="H145" s="58" t="s">
        <v>5</v>
      </c>
      <c r="I145" s="61" t="s">
        <v>1</v>
      </c>
      <c r="J145" s="62"/>
      <c r="K145" s="66" t="s">
        <v>10</v>
      </c>
      <c r="L145" s="53" t="s">
        <v>34</v>
      </c>
      <c r="M145" s="33"/>
      <c r="N145" s="54"/>
      <c r="O145" s="58" t="s">
        <v>45</v>
      </c>
      <c r="P145" s="66" t="s">
        <v>46</v>
      </c>
      <c r="Q145" s="39"/>
      <c r="R145" s="100" t="s">
        <v>57</v>
      </c>
      <c r="S145" s="101"/>
      <c r="T145" s="101"/>
      <c r="U145" s="124"/>
      <c r="V145" s="7"/>
      <c r="W145" s="7"/>
      <c r="X145" s="7"/>
      <c r="Y145" s="7"/>
      <c r="Z145" s="7"/>
      <c r="AA145" s="9"/>
      <c r="AB145" s="8"/>
      <c r="AC145" s="10"/>
      <c r="AD145" s="11"/>
      <c r="AE145" s="6"/>
      <c r="AF145" s="1"/>
      <c r="AG145" s="1"/>
      <c r="AH145" s="1"/>
      <c r="AI145" s="1"/>
      <c r="AJ145" s="1"/>
      <c r="AK145" s="1"/>
      <c r="AL145" s="1"/>
      <c r="AM145" s="1"/>
    </row>
    <row r="146" spans="1:39" ht="20.25" customHeight="1" x14ac:dyDescent="0.15">
      <c r="A146" s="97"/>
      <c r="B146" s="94"/>
      <c r="C146" s="95"/>
      <c r="D146" s="95"/>
      <c r="E146" s="96"/>
      <c r="F146" s="97"/>
      <c r="G146" s="98"/>
      <c r="H146" s="98"/>
      <c r="I146" s="108" t="s">
        <v>4</v>
      </c>
      <c r="J146" s="109" t="s">
        <v>3</v>
      </c>
      <c r="K146" s="99"/>
      <c r="L146" s="108" t="s">
        <v>41</v>
      </c>
      <c r="M146" s="110" t="s">
        <v>42</v>
      </c>
      <c r="N146" s="109" t="s">
        <v>43</v>
      </c>
      <c r="O146" s="98"/>
      <c r="P146" s="99"/>
      <c r="Q146" s="38"/>
      <c r="R146" s="125" t="s">
        <v>7</v>
      </c>
      <c r="S146" s="125"/>
      <c r="T146" s="125" t="s">
        <v>8</v>
      </c>
      <c r="U146" s="125"/>
      <c r="V146" s="7"/>
      <c r="W146" s="7"/>
      <c r="X146" s="7"/>
      <c r="Y146" s="7"/>
      <c r="Z146" s="7"/>
      <c r="AA146" s="9"/>
      <c r="AB146" s="8"/>
      <c r="AC146" s="10"/>
      <c r="AD146" s="11"/>
      <c r="AE146" s="6"/>
      <c r="AF146" s="1"/>
      <c r="AG146" s="1"/>
      <c r="AH146" s="1"/>
      <c r="AI146" s="1"/>
      <c r="AJ146" s="1"/>
      <c r="AK146" s="1"/>
      <c r="AL146" s="1"/>
      <c r="AM146" s="1"/>
    </row>
    <row r="147" spans="1:39" ht="20.25" customHeight="1" x14ac:dyDescent="0.15">
      <c r="A147" s="117"/>
      <c r="B147" s="55"/>
      <c r="C147" s="48"/>
      <c r="D147" s="48"/>
      <c r="E147" s="56"/>
      <c r="F147" s="27"/>
      <c r="G147" s="31">
        <f>SUM(F147:F152)</f>
        <v>0</v>
      </c>
      <c r="H147" s="59">
        <f>IF($G$4=0,0,F147/$G$4)</f>
        <v>0</v>
      </c>
      <c r="I147" s="28">
        <f>IF(B147=0,0,2000-F147)</f>
        <v>0</v>
      </c>
      <c r="J147" s="63">
        <f>I147*1.4</f>
        <v>0</v>
      </c>
      <c r="K147" s="31">
        <f>IF(G147=0,4000,(SUM(F147:F152)+SUM(I147:I152))*2)</f>
        <v>4000</v>
      </c>
      <c r="L147" s="69" t="s">
        <v>15</v>
      </c>
      <c r="M147" s="35"/>
      <c r="N147" s="63">
        <f>IF(M147=$Y$4,$AB$4,IF(M147=$Z$4,$AC$4,IF(M147=$AA$4,$AD$4,0)))*(K147/20000)</f>
        <v>0</v>
      </c>
      <c r="O147" s="74">
        <f>$P$4*H147+J147</f>
        <v>0</v>
      </c>
      <c r="P147" s="75">
        <f>N152-K153-K154</f>
        <v>0</v>
      </c>
      <c r="Q147" s="38"/>
      <c r="R147" s="126" t="s">
        <v>56</v>
      </c>
      <c r="S147" s="126" t="s">
        <v>9</v>
      </c>
      <c r="T147" s="126" t="s">
        <v>56</v>
      </c>
      <c r="U147" s="126" t="s">
        <v>9</v>
      </c>
      <c r="V147" s="7"/>
      <c r="W147" s="7"/>
      <c r="X147" s="7"/>
      <c r="Y147" s="7"/>
      <c r="Z147" s="7"/>
      <c r="AA147" s="9"/>
      <c r="AB147" s="8"/>
      <c r="AC147" s="10"/>
      <c r="AD147" s="11"/>
      <c r="AE147" s="6"/>
      <c r="AF147" s="1"/>
      <c r="AG147" s="1"/>
      <c r="AH147" s="1"/>
      <c r="AI147" s="1"/>
      <c r="AJ147" s="1"/>
      <c r="AK147" s="1"/>
      <c r="AL147" s="1"/>
      <c r="AM147" s="1"/>
    </row>
    <row r="148" spans="1:39" ht="20.25" customHeight="1" x14ac:dyDescent="0.15">
      <c r="A148" s="117"/>
      <c r="B148" s="55"/>
      <c r="C148" s="48"/>
      <c r="D148" s="48"/>
      <c r="E148" s="56"/>
      <c r="F148" s="27"/>
      <c r="G148" s="31"/>
      <c r="H148" s="59">
        <f t="shared" ref="H148:H152" si="45">IF($G$4=0,0,F148/$G$4)</f>
        <v>0</v>
      </c>
      <c r="I148" s="28">
        <f t="shared" ref="I148:I152" si="46">IF(B148=0,0,2000-F148)</f>
        <v>0</v>
      </c>
      <c r="J148" s="63">
        <f t="shared" ref="J148:J152" si="47">I148*1.4</f>
        <v>0</v>
      </c>
      <c r="K148" s="31"/>
      <c r="L148" s="69" t="s">
        <v>14</v>
      </c>
      <c r="M148" s="47"/>
      <c r="N148" s="63">
        <f>IF(M148=$Y$5,$AB$5,IF(M148=$Z$5,$AC$5,IF(M148=$AA$5,$AD$5,0)))*(K147/20000)</f>
        <v>0</v>
      </c>
      <c r="O148" s="74">
        <f t="shared" ref="O148:O152" si="48">$P$4*H148+J148</f>
        <v>0</v>
      </c>
      <c r="P148" s="31"/>
      <c r="Q148" s="38"/>
      <c r="R148" s="120" t="s">
        <v>16</v>
      </c>
      <c r="S148" s="26"/>
      <c r="T148" s="121" t="s">
        <v>54</v>
      </c>
      <c r="U148" s="128"/>
      <c r="V148" s="7"/>
      <c r="W148" s="7"/>
      <c r="X148" s="7"/>
      <c r="Y148" s="7"/>
      <c r="Z148" s="7"/>
      <c r="AA148" s="9"/>
      <c r="AB148" s="8"/>
      <c r="AC148" s="10"/>
      <c r="AD148" s="11"/>
      <c r="AE148" s="6"/>
      <c r="AF148" s="1"/>
      <c r="AG148" s="1"/>
      <c r="AH148" s="1"/>
      <c r="AI148" s="1"/>
      <c r="AJ148" s="1"/>
      <c r="AK148" s="1"/>
      <c r="AL148" s="1"/>
      <c r="AM148" s="1"/>
    </row>
    <row r="149" spans="1:39" ht="20.25" customHeight="1" x14ac:dyDescent="0.15">
      <c r="A149" s="117"/>
      <c r="B149" s="55"/>
      <c r="C149" s="48"/>
      <c r="D149" s="48"/>
      <c r="E149" s="56"/>
      <c r="F149" s="27"/>
      <c r="G149" s="31"/>
      <c r="H149" s="59">
        <f t="shared" si="45"/>
        <v>0</v>
      </c>
      <c r="I149" s="28">
        <f t="shared" si="46"/>
        <v>0</v>
      </c>
      <c r="J149" s="63">
        <f t="shared" si="47"/>
        <v>0</v>
      </c>
      <c r="K149" s="31"/>
      <c r="L149" s="70" t="s">
        <v>13</v>
      </c>
      <c r="M149" s="34"/>
      <c r="N149" s="63">
        <f>IF(M149=$Y$6,$AB$6,IF(M149=$Z$6,$AC$6,IF(M149=$AA$6,$AD$6,0)))*(K147/20000)</f>
        <v>0</v>
      </c>
      <c r="O149" s="74">
        <f t="shared" si="48"/>
        <v>0</v>
      </c>
      <c r="P149" s="31"/>
      <c r="Q149" s="38"/>
      <c r="R149" s="120" t="s">
        <v>51</v>
      </c>
      <c r="S149" s="26"/>
      <c r="T149" s="121"/>
      <c r="U149" s="128"/>
      <c r="V149" s="7"/>
      <c r="W149" s="7"/>
      <c r="X149" s="7"/>
      <c r="Y149" s="7"/>
      <c r="Z149" s="7"/>
      <c r="AA149" s="9"/>
      <c r="AB149" s="8"/>
      <c r="AC149" s="10"/>
      <c r="AD149" s="11"/>
      <c r="AE149" s="6"/>
      <c r="AF149" s="1"/>
      <c r="AG149" s="1"/>
      <c r="AH149" s="1"/>
      <c r="AI149" s="1"/>
      <c r="AJ149" s="1"/>
      <c r="AK149" s="1"/>
      <c r="AL149" s="1"/>
      <c r="AM149" s="1"/>
    </row>
    <row r="150" spans="1:39" ht="20.25" customHeight="1" x14ac:dyDescent="0.15">
      <c r="A150" s="117"/>
      <c r="B150" s="55"/>
      <c r="C150" s="48"/>
      <c r="D150" s="48"/>
      <c r="E150" s="56"/>
      <c r="F150" s="27"/>
      <c r="G150" s="31"/>
      <c r="H150" s="59">
        <f t="shared" si="45"/>
        <v>0</v>
      </c>
      <c r="I150" s="28">
        <f t="shared" si="46"/>
        <v>0</v>
      </c>
      <c r="J150" s="63">
        <f t="shared" si="47"/>
        <v>0</v>
      </c>
      <c r="K150" s="31"/>
      <c r="L150" s="69" t="s">
        <v>12</v>
      </c>
      <c r="M150" s="35"/>
      <c r="N150" s="63">
        <f>IF(M150=$Y$7,$AB$7,IF(M150=$Z$7,$AC$7,IF(M150=$AA$7,$AD$7,0)))*(K147/20000)</f>
        <v>0</v>
      </c>
      <c r="O150" s="74">
        <f t="shared" si="48"/>
        <v>0</v>
      </c>
      <c r="P150" s="31"/>
      <c r="Q150" s="38"/>
      <c r="R150" s="121" t="s">
        <v>52</v>
      </c>
      <c r="S150" s="29"/>
      <c r="T150" s="121"/>
      <c r="U150" s="128"/>
      <c r="V150" s="7"/>
      <c r="W150" s="7"/>
      <c r="X150" s="7"/>
      <c r="Y150" s="7"/>
      <c r="Z150" s="7"/>
      <c r="AA150" s="9"/>
      <c r="AB150" s="8"/>
      <c r="AC150" s="10"/>
      <c r="AD150" s="11"/>
      <c r="AE150" s="6"/>
      <c r="AF150" s="1"/>
      <c r="AG150" s="1"/>
      <c r="AH150" s="1"/>
      <c r="AI150" s="1"/>
      <c r="AJ150" s="1"/>
      <c r="AK150" s="1"/>
      <c r="AL150" s="1"/>
      <c r="AM150" s="1"/>
    </row>
    <row r="151" spans="1:39" ht="20.25" customHeight="1" x14ac:dyDescent="0.15">
      <c r="A151" s="117"/>
      <c r="B151" s="55"/>
      <c r="C151" s="48"/>
      <c r="D151" s="48"/>
      <c r="E151" s="56"/>
      <c r="F151" s="27"/>
      <c r="G151" s="31"/>
      <c r="H151" s="59">
        <f t="shared" si="45"/>
        <v>0</v>
      </c>
      <c r="I151" s="28">
        <f t="shared" si="46"/>
        <v>0</v>
      </c>
      <c r="J151" s="63">
        <f t="shared" si="47"/>
        <v>0</v>
      </c>
      <c r="K151" s="31"/>
      <c r="L151" s="69" t="s">
        <v>11</v>
      </c>
      <c r="M151" s="35"/>
      <c r="N151" s="63">
        <f>IF(M151=$Y$8,$AB$8,IF(M151=$Z$8,$AC$8,IF(M151=$AA$8,$AD$8,0)))*(K147/20000)</f>
        <v>0</v>
      </c>
      <c r="O151" s="74">
        <f t="shared" si="48"/>
        <v>0</v>
      </c>
      <c r="P151" s="31"/>
      <c r="Q151" s="38"/>
      <c r="R151" s="121"/>
      <c r="S151" s="30"/>
      <c r="T151" s="122" t="s">
        <v>53</v>
      </c>
      <c r="U151" s="128"/>
      <c r="V151" s="7"/>
      <c r="W151" s="7"/>
      <c r="X151" s="7"/>
      <c r="Y151" s="7"/>
      <c r="Z151" s="7"/>
      <c r="AA151" s="9"/>
      <c r="AB151" s="8"/>
      <c r="AC151" s="10"/>
      <c r="AD151" s="11"/>
      <c r="AE151" s="6"/>
      <c r="AF151" s="1"/>
      <c r="AG151" s="1"/>
      <c r="AH151" s="1"/>
      <c r="AI151" s="1"/>
      <c r="AJ151" s="1"/>
      <c r="AK151" s="1"/>
      <c r="AL151" s="1"/>
      <c r="AM151" s="1"/>
    </row>
    <row r="152" spans="1:39" ht="20.25" customHeight="1" x14ac:dyDescent="0.15">
      <c r="A152" s="118"/>
      <c r="B152" s="57"/>
      <c r="C152" s="48"/>
      <c r="D152" s="48"/>
      <c r="E152" s="56"/>
      <c r="F152" s="27"/>
      <c r="G152" s="68"/>
      <c r="H152" s="60">
        <f t="shared" si="45"/>
        <v>0</v>
      </c>
      <c r="I152" s="64">
        <f t="shared" si="46"/>
        <v>0</v>
      </c>
      <c r="J152" s="65">
        <f t="shared" si="47"/>
        <v>0</v>
      </c>
      <c r="K152" s="68"/>
      <c r="L152" s="71" t="s">
        <v>44</v>
      </c>
      <c r="M152" s="72"/>
      <c r="N152" s="73">
        <f>SUM(N147:N151)</f>
        <v>0</v>
      </c>
      <c r="O152" s="76">
        <f t="shared" si="48"/>
        <v>0</v>
      </c>
      <c r="P152" s="68"/>
      <c r="Q152" s="38"/>
      <c r="R152" s="120" t="s">
        <v>58</v>
      </c>
      <c r="S152" s="26"/>
      <c r="T152" s="123"/>
      <c r="U152" s="128"/>
      <c r="V152" s="7"/>
      <c r="W152" s="7"/>
      <c r="X152" s="7"/>
      <c r="Y152" s="7"/>
      <c r="Z152" s="7"/>
      <c r="AA152" s="9"/>
      <c r="AB152" s="8"/>
      <c r="AC152" s="10"/>
      <c r="AD152" s="11"/>
      <c r="AE152" s="6"/>
      <c r="AF152" s="1"/>
      <c r="AG152" s="1"/>
      <c r="AH152" s="1"/>
      <c r="AI152" s="1"/>
      <c r="AJ152" s="1"/>
      <c r="AK152" s="1"/>
      <c r="AL152" s="1"/>
      <c r="AM152" s="1"/>
    </row>
    <row r="153" spans="1:39" ht="20.25" customHeight="1" x14ac:dyDescent="0.15">
      <c r="A153" s="51" t="s">
        <v>18</v>
      </c>
      <c r="B153" s="49" t="s">
        <v>31</v>
      </c>
      <c r="C153" s="50"/>
      <c r="D153" s="50"/>
      <c r="E153" s="127">
        <f>IF(S148=0,0,ROUND(AVERAGE(S148:S154),0))</f>
        <v>0</v>
      </c>
      <c r="F153" s="49" t="s">
        <v>47</v>
      </c>
      <c r="G153" s="50"/>
      <c r="H153" s="104">
        <f>IF(E153=0,0,IF((A154/K147*1.25-E153*0.05)&gt;0.9,0.9,ROUND(A154/K147*1.25-E153*0.05,2)))</f>
        <v>0</v>
      </c>
      <c r="I153" s="49" t="s">
        <v>48</v>
      </c>
      <c r="J153" s="50"/>
      <c r="K153" s="106">
        <f>N152*H153</f>
        <v>0</v>
      </c>
      <c r="L153" s="111" t="s">
        <v>50</v>
      </c>
      <c r="M153" s="112"/>
      <c r="N153" s="112"/>
      <c r="O153" s="112"/>
      <c r="P153" s="115">
        <f>P147/(K147/20000)</f>
        <v>0</v>
      </c>
      <c r="Q153" s="42"/>
      <c r="R153" s="121" t="s">
        <v>17</v>
      </c>
      <c r="S153" s="29"/>
      <c r="T153" s="122" t="s">
        <v>55</v>
      </c>
      <c r="U153" s="128"/>
      <c r="V153" s="7"/>
      <c r="W153" s="7"/>
      <c r="X153" s="7"/>
      <c r="Y153" s="7"/>
      <c r="Z153" s="7"/>
      <c r="AA153" s="9"/>
      <c r="AB153" s="8"/>
      <c r="AC153" s="10"/>
      <c r="AD153" s="11"/>
      <c r="AE153" s="6"/>
      <c r="AF153" s="1"/>
      <c r="AG153" s="1"/>
      <c r="AH153" s="1"/>
      <c r="AI153" s="1"/>
      <c r="AJ153" s="1"/>
      <c r="AK153" s="1"/>
      <c r="AL153" s="1"/>
      <c r="AM153" s="1"/>
    </row>
    <row r="154" spans="1:39" ht="20.25" customHeight="1" x14ac:dyDescent="0.15">
      <c r="A154" s="129">
        <f>K147-G147</f>
        <v>4000</v>
      </c>
      <c r="B154" s="49" t="s">
        <v>32</v>
      </c>
      <c r="C154" s="50"/>
      <c r="D154" s="50"/>
      <c r="E154" s="127">
        <f>IF(U148=0,0,ROUND(AVERAGE(U148:U154),0))</f>
        <v>0</v>
      </c>
      <c r="F154" s="102" t="s">
        <v>33</v>
      </c>
      <c r="G154" s="103"/>
      <c r="H154" s="105">
        <f>IF(E154=0,0,ROUND(0.1-(0.01*E154)+(A154/K147*0.03),3))</f>
        <v>0</v>
      </c>
      <c r="I154" s="102" t="s">
        <v>49</v>
      </c>
      <c r="J154" s="103"/>
      <c r="K154" s="107">
        <f>IF(E154=0,0,A154*(1+H154)^5)</f>
        <v>0</v>
      </c>
      <c r="L154" s="113"/>
      <c r="M154" s="114"/>
      <c r="N154" s="114"/>
      <c r="O154" s="114"/>
      <c r="P154" s="116"/>
      <c r="Q154" s="44"/>
      <c r="R154" s="121"/>
      <c r="S154" s="30"/>
      <c r="T154" s="123"/>
      <c r="U154" s="128"/>
      <c r="V154" s="7"/>
      <c r="W154" s="7"/>
      <c r="X154" s="7"/>
      <c r="Y154" s="7"/>
      <c r="Z154" s="7"/>
      <c r="AA154" s="9"/>
      <c r="AB154" s="8"/>
      <c r="AC154" s="10"/>
      <c r="AD154" s="11"/>
      <c r="AE154" s="6"/>
      <c r="AF154" s="1"/>
      <c r="AG154" s="1"/>
      <c r="AH154" s="1"/>
      <c r="AI154" s="1"/>
      <c r="AJ154" s="1"/>
      <c r="AK154" s="1"/>
      <c r="AL154" s="1"/>
      <c r="AM154" s="1"/>
    </row>
    <row r="155" spans="1:39" ht="20.25" customHeight="1" x14ac:dyDescent="0.15">
      <c r="A155" s="7"/>
      <c r="B155" s="8"/>
      <c r="C155" s="8"/>
      <c r="D155" s="8"/>
      <c r="E155" s="8"/>
      <c r="F155" s="8"/>
      <c r="G155" s="8"/>
      <c r="H155" s="8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9"/>
      <c r="AB155" s="8"/>
      <c r="AC155" s="10"/>
      <c r="AD155" s="11"/>
      <c r="AE155" s="6"/>
      <c r="AF155" s="1"/>
      <c r="AG155" s="1"/>
      <c r="AH155" s="1"/>
      <c r="AI155" s="1"/>
      <c r="AJ155" s="1"/>
      <c r="AK155" s="1"/>
      <c r="AL155" s="1"/>
      <c r="AM155" s="1"/>
    </row>
    <row r="156" spans="1:39" ht="20.25" customHeight="1" x14ac:dyDescent="0.15">
      <c r="A156" s="7"/>
      <c r="B156" s="8"/>
      <c r="C156" s="8"/>
      <c r="D156" s="8"/>
      <c r="E156" s="8"/>
      <c r="F156" s="8"/>
      <c r="G156" s="8"/>
      <c r="H156" s="8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9"/>
      <c r="AB156" s="8"/>
      <c r="AC156" s="10"/>
      <c r="AD156" s="11"/>
      <c r="AE156" s="6"/>
      <c r="AF156" s="1"/>
      <c r="AG156" s="1"/>
      <c r="AH156" s="1"/>
      <c r="AI156" s="1"/>
      <c r="AJ156" s="1"/>
      <c r="AK156" s="1"/>
      <c r="AL156" s="1"/>
      <c r="AM156" s="1"/>
    </row>
    <row r="157" spans="1:39" ht="20.25" customHeight="1" x14ac:dyDescent="0.15">
      <c r="A157" s="93" t="s">
        <v>61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7"/>
      <c r="W157" s="7"/>
      <c r="X157" s="7"/>
      <c r="Y157" s="7"/>
      <c r="Z157" s="7"/>
      <c r="AA157" s="9"/>
      <c r="AB157" s="8"/>
      <c r="AC157" s="10"/>
      <c r="AD157" s="11"/>
      <c r="AE157" s="6"/>
      <c r="AF157" s="1"/>
      <c r="AG157" s="1"/>
      <c r="AH157" s="1"/>
      <c r="AI157" s="1"/>
      <c r="AJ157" s="1"/>
      <c r="AK157" s="1"/>
      <c r="AL157" s="1"/>
      <c r="AM157" s="1"/>
    </row>
    <row r="158" spans="1:39" ht="20.25" customHeight="1" x14ac:dyDescent="0.15">
      <c r="A158" s="52" t="s">
        <v>30</v>
      </c>
      <c r="B158" s="53" t="s">
        <v>29</v>
      </c>
      <c r="C158" s="33"/>
      <c r="D158" s="33"/>
      <c r="E158" s="54"/>
      <c r="F158" s="58" t="s">
        <v>2</v>
      </c>
      <c r="G158" s="58" t="s">
        <v>6</v>
      </c>
      <c r="H158" s="58" t="s">
        <v>5</v>
      </c>
      <c r="I158" s="61" t="s">
        <v>1</v>
      </c>
      <c r="J158" s="62"/>
      <c r="K158" s="66" t="s">
        <v>10</v>
      </c>
      <c r="L158" s="53" t="s">
        <v>34</v>
      </c>
      <c r="M158" s="33"/>
      <c r="N158" s="54"/>
      <c r="O158" s="58" t="s">
        <v>45</v>
      </c>
      <c r="P158" s="66" t="s">
        <v>46</v>
      </c>
      <c r="Q158" s="39"/>
      <c r="R158" s="100" t="s">
        <v>57</v>
      </c>
      <c r="S158" s="101"/>
      <c r="T158" s="101"/>
      <c r="U158" s="124"/>
      <c r="V158" s="7"/>
      <c r="W158" s="7"/>
      <c r="X158" s="7"/>
      <c r="Y158" s="7"/>
      <c r="Z158" s="7"/>
      <c r="AA158" s="9"/>
      <c r="AB158" s="8"/>
      <c r="AC158" s="10"/>
      <c r="AD158" s="11"/>
      <c r="AE158" s="6"/>
      <c r="AF158" s="1"/>
      <c r="AG158" s="1"/>
      <c r="AH158" s="1"/>
      <c r="AI158" s="1"/>
      <c r="AJ158" s="1"/>
      <c r="AK158" s="1"/>
      <c r="AL158" s="1"/>
      <c r="AM158" s="1"/>
    </row>
    <row r="159" spans="1:39" ht="20.25" customHeight="1" x14ac:dyDescent="0.15">
      <c r="A159" s="97"/>
      <c r="B159" s="94"/>
      <c r="C159" s="95"/>
      <c r="D159" s="95"/>
      <c r="E159" s="96"/>
      <c r="F159" s="97"/>
      <c r="G159" s="98"/>
      <c r="H159" s="98"/>
      <c r="I159" s="108" t="s">
        <v>4</v>
      </c>
      <c r="J159" s="109" t="s">
        <v>3</v>
      </c>
      <c r="K159" s="99"/>
      <c r="L159" s="108" t="s">
        <v>41</v>
      </c>
      <c r="M159" s="110" t="s">
        <v>42</v>
      </c>
      <c r="N159" s="109" t="s">
        <v>43</v>
      </c>
      <c r="O159" s="98"/>
      <c r="P159" s="99"/>
      <c r="Q159" s="38"/>
      <c r="R159" s="125" t="s">
        <v>7</v>
      </c>
      <c r="S159" s="125"/>
      <c r="T159" s="125" t="s">
        <v>8</v>
      </c>
      <c r="U159" s="125"/>
      <c r="V159" s="7"/>
      <c r="W159" s="7"/>
      <c r="X159" s="7"/>
      <c r="Y159" s="7"/>
      <c r="Z159" s="7"/>
      <c r="AA159" s="9"/>
      <c r="AB159" s="8"/>
      <c r="AC159" s="10"/>
      <c r="AD159" s="11"/>
      <c r="AE159" s="6"/>
      <c r="AF159" s="1"/>
      <c r="AG159" s="1"/>
      <c r="AH159" s="1"/>
      <c r="AI159" s="1"/>
      <c r="AJ159" s="1"/>
      <c r="AK159" s="1"/>
      <c r="AL159" s="1"/>
      <c r="AM159" s="1"/>
    </row>
    <row r="160" spans="1:39" ht="20.25" customHeight="1" x14ac:dyDescent="0.15">
      <c r="A160" s="117"/>
      <c r="B160" s="55"/>
      <c r="C160" s="48"/>
      <c r="D160" s="48"/>
      <c r="E160" s="56"/>
      <c r="F160" s="27"/>
      <c r="G160" s="31">
        <f>SUM(F160:F165)</f>
        <v>0</v>
      </c>
      <c r="H160" s="59">
        <f>IF($G$4=0,0,F160/$G$4)</f>
        <v>0</v>
      </c>
      <c r="I160" s="28">
        <f>IF(B160=0,0,2000-F160)</f>
        <v>0</v>
      </c>
      <c r="J160" s="63">
        <f>I160*1.4</f>
        <v>0</v>
      </c>
      <c r="K160" s="31">
        <f>IF(G160=0,4000,(SUM(F160:F165)+SUM(I160:I165))*2)</f>
        <v>4000</v>
      </c>
      <c r="L160" s="69" t="s">
        <v>15</v>
      </c>
      <c r="M160" s="35"/>
      <c r="N160" s="63">
        <f>IF(M160=$Y$4,$AB$4,IF(M160=$Z$4,$AC$4,IF(M160=$AA$4,$AD$4,0)))*(K160/20000)</f>
        <v>0</v>
      </c>
      <c r="O160" s="74">
        <f>$P$4*H160+J160</f>
        <v>0</v>
      </c>
      <c r="P160" s="75">
        <f>N165-K166-K167</f>
        <v>0</v>
      </c>
      <c r="Q160" s="38"/>
      <c r="R160" s="126" t="s">
        <v>56</v>
      </c>
      <c r="S160" s="126" t="s">
        <v>9</v>
      </c>
      <c r="T160" s="126" t="s">
        <v>56</v>
      </c>
      <c r="U160" s="126" t="s">
        <v>9</v>
      </c>
      <c r="V160" s="7"/>
      <c r="W160" s="7"/>
      <c r="X160" s="7"/>
      <c r="Y160" s="7"/>
      <c r="Z160" s="7"/>
      <c r="AA160" s="9"/>
      <c r="AB160" s="8"/>
      <c r="AC160" s="10"/>
      <c r="AD160" s="11"/>
      <c r="AE160" s="6"/>
      <c r="AF160" s="1"/>
      <c r="AG160" s="1"/>
      <c r="AH160" s="1"/>
      <c r="AI160" s="1"/>
      <c r="AJ160" s="1"/>
      <c r="AK160" s="1"/>
      <c r="AL160" s="1"/>
      <c r="AM160" s="1"/>
    </row>
    <row r="161" spans="1:39" ht="20.25" customHeight="1" x14ac:dyDescent="0.15">
      <c r="A161" s="117"/>
      <c r="B161" s="55"/>
      <c r="C161" s="48"/>
      <c r="D161" s="48"/>
      <c r="E161" s="56"/>
      <c r="F161" s="27"/>
      <c r="G161" s="31"/>
      <c r="H161" s="59">
        <f t="shared" ref="H161:H165" si="49">IF($G$4=0,0,F161/$G$4)</f>
        <v>0</v>
      </c>
      <c r="I161" s="28">
        <f t="shared" ref="I161:I165" si="50">IF(B161=0,0,2000-F161)</f>
        <v>0</v>
      </c>
      <c r="J161" s="63">
        <f t="shared" ref="J161:J165" si="51">I161*1.4</f>
        <v>0</v>
      </c>
      <c r="K161" s="31"/>
      <c r="L161" s="69" t="s">
        <v>14</v>
      </c>
      <c r="M161" s="47"/>
      <c r="N161" s="63">
        <f>IF(M161=$Y$5,$AB$5,IF(M161=$Z$5,$AC$5,IF(M161=$AA$5,$AD$5,0)))*(K160/20000)</f>
        <v>0</v>
      </c>
      <c r="O161" s="74">
        <f t="shared" ref="O161:O165" si="52">$P$4*H161+J161</f>
        <v>0</v>
      </c>
      <c r="P161" s="31"/>
      <c r="Q161" s="38"/>
      <c r="R161" s="120" t="s">
        <v>16</v>
      </c>
      <c r="S161" s="26"/>
      <c r="T161" s="121" t="s">
        <v>54</v>
      </c>
      <c r="U161" s="128"/>
      <c r="V161" s="7"/>
      <c r="W161" s="7"/>
      <c r="X161" s="7"/>
      <c r="Y161" s="7"/>
      <c r="Z161" s="7"/>
      <c r="AA161" s="9"/>
      <c r="AB161" s="8"/>
      <c r="AC161" s="10"/>
      <c r="AD161" s="11"/>
      <c r="AE161" s="6"/>
      <c r="AF161" s="1"/>
      <c r="AG161" s="1"/>
      <c r="AH161" s="1"/>
      <c r="AI161" s="1"/>
      <c r="AJ161" s="1"/>
      <c r="AK161" s="1"/>
      <c r="AL161" s="1"/>
      <c r="AM161" s="1"/>
    </row>
    <row r="162" spans="1:39" ht="20.25" customHeight="1" x14ac:dyDescent="0.15">
      <c r="A162" s="117"/>
      <c r="B162" s="55"/>
      <c r="C162" s="48"/>
      <c r="D162" s="48"/>
      <c r="E162" s="56"/>
      <c r="F162" s="27"/>
      <c r="G162" s="31"/>
      <c r="H162" s="59">
        <f t="shared" si="49"/>
        <v>0</v>
      </c>
      <c r="I162" s="28">
        <f t="shared" si="50"/>
        <v>0</v>
      </c>
      <c r="J162" s="63">
        <f t="shared" si="51"/>
        <v>0</v>
      </c>
      <c r="K162" s="31"/>
      <c r="L162" s="70" t="s">
        <v>13</v>
      </c>
      <c r="M162" s="34"/>
      <c r="N162" s="63">
        <f>IF(M162=$Y$6,$AB$6,IF(M162=$Z$6,$AC$6,IF(M162=$AA$6,$AD$6,0)))*(K160/20000)</f>
        <v>0</v>
      </c>
      <c r="O162" s="74">
        <f t="shared" si="52"/>
        <v>0</v>
      </c>
      <c r="P162" s="31"/>
      <c r="Q162" s="38"/>
      <c r="R162" s="120" t="s">
        <v>51</v>
      </c>
      <c r="S162" s="26"/>
      <c r="T162" s="121"/>
      <c r="U162" s="128"/>
      <c r="V162" s="7"/>
      <c r="W162" s="7"/>
      <c r="X162" s="7"/>
      <c r="Y162" s="7"/>
      <c r="Z162" s="7"/>
      <c r="AA162" s="9"/>
      <c r="AB162" s="8"/>
      <c r="AC162" s="10"/>
      <c r="AD162" s="11"/>
      <c r="AE162" s="6"/>
      <c r="AF162" s="1"/>
      <c r="AG162" s="1"/>
      <c r="AH162" s="1"/>
      <c r="AI162" s="1"/>
      <c r="AJ162" s="1"/>
      <c r="AK162" s="1"/>
      <c r="AL162" s="1"/>
      <c r="AM162" s="1"/>
    </row>
    <row r="163" spans="1:39" ht="20.25" customHeight="1" x14ac:dyDescent="0.15">
      <c r="A163" s="117"/>
      <c r="B163" s="55"/>
      <c r="C163" s="48"/>
      <c r="D163" s="48"/>
      <c r="E163" s="56"/>
      <c r="F163" s="27"/>
      <c r="G163" s="31"/>
      <c r="H163" s="59">
        <f t="shared" si="49"/>
        <v>0</v>
      </c>
      <c r="I163" s="28">
        <f t="shared" si="50"/>
        <v>0</v>
      </c>
      <c r="J163" s="63">
        <f t="shared" si="51"/>
        <v>0</v>
      </c>
      <c r="K163" s="31"/>
      <c r="L163" s="69" t="s">
        <v>12</v>
      </c>
      <c r="M163" s="35"/>
      <c r="N163" s="63">
        <f>IF(M163=$Y$7,$AB$7,IF(M163=$Z$7,$AC$7,IF(M163=$AA$7,$AD$7,0)))*(K160/20000)</f>
        <v>0</v>
      </c>
      <c r="O163" s="74">
        <f t="shared" si="52"/>
        <v>0</v>
      </c>
      <c r="P163" s="31"/>
      <c r="Q163" s="38"/>
      <c r="R163" s="121" t="s">
        <v>52</v>
      </c>
      <c r="S163" s="29"/>
      <c r="T163" s="121"/>
      <c r="U163" s="128"/>
      <c r="V163" s="7"/>
      <c r="W163" s="7"/>
      <c r="X163" s="7"/>
      <c r="Y163" s="7"/>
      <c r="Z163" s="7"/>
      <c r="AA163" s="9"/>
      <c r="AB163" s="8"/>
      <c r="AC163" s="10"/>
      <c r="AD163" s="11"/>
      <c r="AE163" s="6"/>
      <c r="AF163" s="1"/>
      <c r="AG163" s="1"/>
      <c r="AH163" s="1"/>
      <c r="AI163" s="1"/>
      <c r="AJ163" s="1"/>
      <c r="AK163" s="1"/>
      <c r="AL163" s="1"/>
      <c r="AM163" s="1"/>
    </row>
    <row r="164" spans="1:39" ht="20.25" customHeight="1" x14ac:dyDescent="0.15">
      <c r="A164" s="117"/>
      <c r="B164" s="55"/>
      <c r="C164" s="48"/>
      <c r="D164" s="48"/>
      <c r="E164" s="56"/>
      <c r="F164" s="27"/>
      <c r="G164" s="31"/>
      <c r="H164" s="59">
        <f t="shared" si="49"/>
        <v>0</v>
      </c>
      <c r="I164" s="28">
        <f t="shared" si="50"/>
        <v>0</v>
      </c>
      <c r="J164" s="63">
        <f t="shared" si="51"/>
        <v>0</v>
      </c>
      <c r="K164" s="31"/>
      <c r="L164" s="69" t="s">
        <v>11</v>
      </c>
      <c r="M164" s="35"/>
      <c r="N164" s="63">
        <f>IF(M164=$Y$8,$AB$8,IF(M164=$Z$8,$AC$8,IF(M164=$AA$8,$AD$8,0)))*(K160/20000)</f>
        <v>0</v>
      </c>
      <c r="O164" s="74">
        <f t="shared" si="52"/>
        <v>0</v>
      </c>
      <c r="P164" s="31"/>
      <c r="Q164" s="38"/>
      <c r="R164" s="121"/>
      <c r="S164" s="30"/>
      <c r="T164" s="122" t="s">
        <v>53</v>
      </c>
      <c r="U164" s="128"/>
      <c r="V164" s="7"/>
      <c r="W164" s="7"/>
      <c r="X164" s="7"/>
      <c r="Y164" s="7"/>
      <c r="Z164" s="7"/>
      <c r="AA164" s="9"/>
      <c r="AB164" s="8"/>
      <c r="AC164" s="10"/>
      <c r="AD164" s="11"/>
      <c r="AE164" s="6"/>
      <c r="AF164" s="1"/>
      <c r="AG164" s="1"/>
      <c r="AH164" s="1"/>
      <c r="AI164" s="1"/>
      <c r="AJ164" s="1"/>
      <c r="AK164" s="1"/>
      <c r="AL164" s="1"/>
      <c r="AM164" s="1"/>
    </row>
    <row r="165" spans="1:39" ht="20.25" customHeight="1" x14ac:dyDescent="0.15">
      <c r="A165" s="118"/>
      <c r="B165" s="57"/>
      <c r="C165" s="48"/>
      <c r="D165" s="48"/>
      <c r="E165" s="56"/>
      <c r="F165" s="27"/>
      <c r="G165" s="68"/>
      <c r="H165" s="60">
        <f t="shared" si="49"/>
        <v>0</v>
      </c>
      <c r="I165" s="64">
        <f t="shared" si="50"/>
        <v>0</v>
      </c>
      <c r="J165" s="65">
        <f t="shared" si="51"/>
        <v>0</v>
      </c>
      <c r="K165" s="68"/>
      <c r="L165" s="71" t="s">
        <v>44</v>
      </c>
      <c r="M165" s="72"/>
      <c r="N165" s="73">
        <f>SUM(N160:N164)</f>
        <v>0</v>
      </c>
      <c r="O165" s="76">
        <f t="shared" si="52"/>
        <v>0</v>
      </c>
      <c r="P165" s="68"/>
      <c r="Q165" s="38"/>
      <c r="R165" s="120" t="s">
        <v>58</v>
      </c>
      <c r="S165" s="26"/>
      <c r="T165" s="123"/>
      <c r="U165" s="128"/>
      <c r="V165" s="7"/>
      <c r="W165" s="7"/>
      <c r="X165" s="7"/>
      <c r="Y165" s="7"/>
      <c r="Z165" s="7"/>
      <c r="AA165" s="9"/>
      <c r="AB165" s="8"/>
      <c r="AC165" s="10"/>
      <c r="AD165" s="11"/>
      <c r="AE165" s="6"/>
      <c r="AF165" s="1"/>
      <c r="AG165" s="1"/>
      <c r="AH165" s="1"/>
      <c r="AI165" s="1"/>
      <c r="AJ165" s="1"/>
      <c r="AK165" s="1"/>
      <c r="AL165" s="1"/>
      <c r="AM165" s="1"/>
    </row>
    <row r="166" spans="1:39" ht="20.25" customHeight="1" x14ac:dyDescent="0.15">
      <c r="A166" s="51" t="s">
        <v>18</v>
      </c>
      <c r="B166" s="49" t="s">
        <v>31</v>
      </c>
      <c r="C166" s="50"/>
      <c r="D166" s="50"/>
      <c r="E166" s="127">
        <f>IF(S161=0,0,ROUND(AVERAGE(S161:S167),0))</f>
        <v>0</v>
      </c>
      <c r="F166" s="49" t="s">
        <v>47</v>
      </c>
      <c r="G166" s="50"/>
      <c r="H166" s="104">
        <f>IF(E166=0,0,IF((A167/K160*1.25-E166*0.05)&gt;0.9,0.9,ROUND(A167/K160*1.25-E166*0.05,2)))</f>
        <v>0</v>
      </c>
      <c r="I166" s="49" t="s">
        <v>48</v>
      </c>
      <c r="J166" s="50"/>
      <c r="K166" s="106">
        <f>N165*H166</f>
        <v>0</v>
      </c>
      <c r="L166" s="111" t="s">
        <v>50</v>
      </c>
      <c r="M166" s="112"/>
      <c r="N166" s="112"/>
      <c r="O166" s="112"/>
      <c r="P166" s="115">
        <f>P160/(K160/20000)</f>
        <v>0</v>
      </c>
      <c r="Q166" s="42"/>
      <c r="R166" s="121" t="s">
        <v>17</v>
      </c>
      <c r="S166" s="29"/>
      <c r="T166" s="122" t="s">
        <v>55</v>
      </c>
      <c r="U166" s="128"/>
      <c r="V166" s="7"/>
      <c r="W166" s="7"/>
      <c r="X166" s="7"/>
      <c r="Y166" s="7"/>
      <c r="Z166" s="7"/>
      <c r="AA166" s="9"/>
      <c r="AB166" s="8"/>
      <c r="AC166" s="10"/>
      <c r="AD166" s="11"/>
      <c r="AE166" s="6"/>
      <c r="AF166" s="1"/>
      <c r="AG166" s="1"/>
      <c r="AH166" s="1"/>
      <c r="AI166" s="1"/>
      <c r="AJ166" s="1"/>
      <c r="AK166" s="1"/>
      <c r="AL166" s="1"/>
      <c r="AM166" s="1"/>
    </row>
    <row r="167" spans="1:39" ht="20.25" customHeight="1" x14ac:dyDescent="0.15">
      <c r="A167" s="129">
        <f>K160-G160</f>
        <v>4000</v>
      </c>
      <c r="B167" s="49" t="s">
        <v>32</v>
      </c>
      <c r="C167" s="50"/>
      <c r="D167" s="50"/>
      <c r="E167" s="127">
        <f>IF(U161=0,0,ROUND(AVERAGE(U161:U167),0))</f>
        <v>0</v>
      </c>
      <c r="F167" s="102" t="s">
        <v>33</v>
      </c>
      <c r="G167" s="103"/>
      <c r="H167" s="105">
        <f>IF(E167=0,0,ROUND(0.1-(0.01*E167)+(A167/K160*0.03),3))</f>
        <v>0</v>
      </c>
      <c r="I167" s="102" t="s">
        <v>49</v>
      </c>
      <c r="J167" s="103"/>
      <c r="K167" s="107">
        <f>IF(E167=0,0,A167*(1+H167)^5)</f>
        <v>0</v>
      </c>
      <c r="L167" s="113"/>
      <c r="M167" s="114"/>
      <c r="N167" s="114"/>
      <c r="O167" s="114"/>
      <c r="P167" s="116"/>
      <c r="Q167" s="44"/>
      <c r="R167" s="121"/>
      <c r="S167" s="30"/>
      <c r="T167" s="123"/>
      <c r="U167" s="128"/>
      <c r="V167" s="7"/>
      <c r="W167" s="7"/>
      <c r="X167" s="7"/>
      <c r="Y167" s="7"/>
      <c r="Z167" s="7"/>
      <c r="AA167" s="9"/>
      <c r="AB167" s="8"/>
      <c r="AC167" s="10"/>
      <c r="AD167" s="11"/>
      <c r="AE167" s="6"/>
      <c r="AF167" s="1"/>
      <c r="AG167" s="1"/>
      <c r="AH167" s="1"/>
      <c r="AI167" s="1"/>
      <c r="AJ167" s="1"/>
      <c r="AK167" s="1"/>
      <c r="AL167" s="1"/>
      <c r="AM167" s="1"/>
    </row>
    <row r="168" spans="1:39" ht="20.25" customHeight="1" x14ac:dyDescent="0.15">
      <c r="A168" s="7"/>
      <c r="B168" s="8"/>
      <c r="C168" s="8"/>
      <c r="D168" s="8"/>
      <c r="E168" s="8"/>
      <c r="F168" s="8"/>
      <c r="G168" s="8"/>
      <c r="H168" s="8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9"/>
      <c r="AB168" s="8"/>
      <c r="AC168" s="10"/>
      <c r="AD168" s="11"/>
      <c r="AE168" s="6"/>
      <c r="AF168" s="1"/>
      <c r="AG168" s="1"/>
      <c r="AH168" s="1"/>
      <c r="AI168" s="1"/>
      <c r="AJ168" s="1"/>
      <c r="AK168" s="1"/>
      <c r="AL168" s="1"/>
      <c r="AM168" s="1"/>
    </row>
    <row r="169" spans="1:39" ht="20.25" customHeight="1" x14ac:dyDescent="0.15">
      <c r="A169" s="7"/>
      <c r="B169" s="8"/>
      <c r="C169" s="8"/>
      <c r="D169" s="8"/>
      <c r="E169" s="8"/>
      <c r="F169" s="8"/>
      <c r="G169" s="8"/>
      <c r="H169" s="8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9"/>
      <c r="AB169" s="8"/>
      <c r="AC169" s="10"/>
      <c r="AD169" s="11"/>
      <c r="AE169" s="6"/>
      <c r="AF169" s="1"/>
      <c r="AG169" s="1"/>
      <c r="AH169" s="1"/>
      <c r="AI169" s="1"/>
      <c r="AJ169" s="1"/>
      <c r="AK169" s="1"/>
      <c r="AL169" s="1"/>
      <c r="AM169" s="1"/>
    </row>
    <row r="170" spans="1:39" ht="20.25" customHeight="1" x14ac:dyDescent="0.15">
      <c r="A170" s="93" t="s">
        <v>62</v>
      </c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7"/>
      <c r="W170" s="7"/>
      <c r="X170" s="7"/>
      <c r="Y170" s="7"/>
      <c r="Z170" s="7"/>
      <c r="AA170" s="9"/>
      <c r="AB170" s="8"/>
      <c r="AC170" s="10"/>
      <c r="AD170" s="11"/>
      <c r="AE170" s="6"/>
      <c r="AF170" s="1"/>
      <c r="AG170" s="1"/>
      <c r="AH170" s="1"/>
      <c r="AI170" s="1"/>
      <c r="AJ170" s="1"/>
      <c r="AK170" s="1"/>
      <c r="AL170" s="1"/>
      <c r="AM170" s="1"/>
    </row>
    <row r="171" spans="1:39" ht="20.25" customHeight="1" x14ac:dyDescent="0.15">
      <c r="A171" s="52" t="s">
        <v>30</v>
      </c>
      <c r="B171" s="53" t="s">
        <v>29</v>
      </c>
      <c r="C171" s="33"/>
      <c r="D171" s="33"/>
      <c r="E171" s="54"/>
      <c r="F171" s="58" t="s">
        <v>2</v>
      </c>
      <c r="G171" s="58" t="s">
        <v>6</v>
      </c>
      <c r="H171" s="58" t="s">
        <v>5</v>
      </c>
      <c r="I171" s="61" t="s">
        <v>1</v>
      </c>
      <c r="J171" s="62"/>
      <c r="K171" s="66" t="s">
        <v>10</v>
      </c>
      <c r="L171" s="53" t="s">
        <v>34</v>
      </c>
      <c r="M171" s="33"/>
      <c r="N171" s="54"/>
      <c r="O171" s="58" t="s">
        <v>45</v>
      </c>
      <c r="P171" s="66" t="s">
        <v>46</v>
      </c>
      <c r="Q171" s="39"/>
      <c r="R171" s="100" t="s">
        <v>57</v>
      </c>
      <c r="S171" s="101"/>
      <c r="T171" s="101"/>
      <c r="U171" s="124"/>
      <c r="V171" s="7"/>
      <c r="W171" s="7"/>
      <c r="X171" s="7"/>
      <c r="Y171" s="7"/>
      <c r="Z171" s="7"/>
      <c r="AA171" s="9"/>
      <c r="AB171" s="8"/>
      <c r="AC171" s="10"/>
      <c r="AD171" s="11"/>
      <c r="AE171" s="6"/>
      <c r="AF171" s="1"/>
      <c r="AG171" s="1"/>
      <c r="AH171" s="1"/>
      <c r="AI171" s="1"/>
      <c r="AJ171" s="1"/>
      <c r="AK171" s="1"/>
      <c r="AL171" s="1"/>
      <c r="AM171" s="1"/>
    </row>
    <row r="172" spans="1:39" ht="20.25" customHeight="1" x14ac:dyDescent="0.15">
      <c r="A172" s="97"/>
      <c r="B172" s="94"/>
      <c r="C172" s="95"/>
      <c r="D172" s="95"/>
      <c r="E172" s="96"/>
      <c r="F172" s="97"/>
      <c r="G172" s="98"/>
      <c r="H172" s="98"/>
      <c r="I172" s="108" t="s">
        <v>4</v>
      </c>
      <c r="J172" s="109" t="s">
        <v>3</v>
      </c>
      <c r="K172" s="99"/>
      <c r="L172" s="108" t="s">
        <v>41</v>
      </c>
      <c r="M172" s="110" t="s">
        <v>42</v>
      </c>
      <c r="N172" s="109" t="s">
        <v>43</v>
      </c>
      <c r="O172" s="98"/>
      <c r="P172" s="99"/>
      <c r="Q172" s="38"/>
      <c r="R172" s="125" t="s">
        <v>7</v>
      </c>
      <c r="S172" s="125"/>
      <c r="T172" s="125" t="s">
        <v>8</v>
      </c>
      <c r="U172" s="125"/>
      <c r="V172" s="7"/>
      <c r="W172" s="7"/>
      <c r="X172" s="7"/>
      <c r="Y172" s="7"/>
      <c r="Z172" s="7"/>
      <c r="AA172" s="9"/>
      <c r="AB172" s="8"/>
      <c r="AC172" s="10"/>
      <c r="AD172" s="11"/>
      <c r="AE172" s="6"/>
      <c r="AF172" s="1"/>
      <c r="AG172" s="1"/>
      <c r="AH172" s="1"/>
      <c r="AI172" s="1"/>
      <c r="AJ172" s="1"/>
      <c r="AK172" s="1"/>
      <c r="AL172" s="1"/>
      <c r="AM172" s="1"/>
    </row>
    <row r="173" spans="1:39" ht="20.25" customHeight="1" x14ac:dyDescent="0.15">
      <c r="A173" s="117"/>
      <c r="B173" s="55"/>
      <c r="C173" s="48"/>
      <c r="D173" s="48"/>
      <c r="E173" s="56"/>
      <c r="F173" s="27"/>
      <c r="G173" s="31">
        <f>SUM(F173:F178)</f>
        <v>0</v>
      </c>
      <c r="H173" s="59">
        <f>IF($G$4=0,0,F173/$G$4)</f>
        <v>0</v>
      </c>
      <c r="I173" s="28">
        <f>IF(B173=0,0,2000-F173)</f>
        <v>0</v>
      </c>
      <c r="J173" s="63">
        <f>I173*1.4</f>
        <v>0</v>
      </c>
      <c r="K173" s="31">
        <f>IF(G173=0,4000,(SUM(F173:F178)+SUM(I173:I178))*2)</f>
        <v>4000</v>
      </c>
      <c r="L173" s="69" t="s">
        <v>15</v>
      </c>
      <c r="M173" s="35"/>
      <c r="N173" s="63">
        <f>IF(M173=$Y$4,$AB$4,IF(M173=$Z$4,$AC$4,IF(M173=$AA$4,$AD$4,0)))*(K173/20000)</f>
        <v>0</v>
      </c>
      <c r="O173" s="74">
        <f>$P$4*H173+J173</f>
        <v>0</v>
      </c>
      <c r="P173" s="75">
        <f>N178-K179-K180</f>
        <v>0</v>
      </c>
      <c r="Q173" s="38"/>
      <c r="R173" s="126" t="s">
        <v>56</v>
      </c>
      <c r="S173" s="126" t="s">
        <v>9</v>
      </c>
      <c r="T173" s="126" t="s">
        <v>56</v>
      </c>
      <c r="U173" s="126" t="s">
        <v>9</v>
      </c>
      <c r="V173" s="7"/>
      <c r="W173" s="7"/>
      <c r="X173" s="7"/>
      <c r="Y173" s="7"/>
      <c r="Z173" s="7"/>
      <c r="AA173" s="9"/>
      <c r="AB173" s="8"/>
      <c r="AC173" s="10"/>
      <c r="AD173" s="11"/>
      <c r="AE173" s="6"/>
      <c r="AF173" s="1"/>
      <c r="AG173" s="1"/>
      <c r="AH173" s="1"/>
      <c r="AI173" s="1"/>
      <c r="AJ173" s="1"/>
      <c r="AK173" s="1"/>
      <c r="AL173" s="1"/>
      <c r="AM173" s="1"/>
    </row>
    <row r="174" spans="1:39" ht="20.25" customHeight="1" x14ac:dyDescent="0.15">
      <c r="A174" s="117"/>
      <c r="B174" s="55"/>
      <c r="C174" s="48"/>
      <c r="D174" s="48"/>
      <c r="E174" s="56"/>
      <c r="F174" s="27"/>
      <c r="G174" s="31"/>
      <c r="H174" s="59">
        <f t="shared" ref="H174:H178" si="53">IF($G$4=0,0,F174/$G$4)</f>
        <v>0</v>
      </c>
      <c r="I174" s="28">
        <f t="shared" ref="I174:I178" si="54">IF(B174=0,0,2000-F174)</f>
        <v>0</v>
      </c>
      <c r="J174" s="63">
        <f t="shared" ref="J174:J178" si="55">I174*1.4</f>
        <v>0</v>
      </c>
      <c r="K174" s="31"/>
      <c r="L174" s="69" t="s">
        <v>14</v>
      </c>
      <c r="M174" s="47"/>
      <c r="N174" s="63">
        <f>IF(M174=$Y$5,$AB$5,IF(M174=$Z$5,$AC$5,IF(M174=$AA$5,$AD$5,0)))*(K173/20000)</f>
        <v>0</v>
      </c>
      <c r="O174" s="74">
        <f t="shared" ref="O174:O178" si="56">$P$4*H174+J174</f>
        <v>0</v>
      </c>
      <c r="P174" s="31"/>
      <c r="Q174" s="38"/>
      <c r="R174" s="120" t="s">
        <v>16</v>
      </c>
      <c r="S174" s="26"/>
      <c r="T174" s="121" t="s">
        <v>54</v>
      </c>
      <c r="U174" s="128"/>
      <c r="V174" s="7"/>
      <c r="W174" s="7"/>
      <c r="X174" s="7"/>
      <c r="Y174" s="7"/>
      <c r="Z174" s="7"/>
      <c r="AA174" s="9"/>
      <c r="AB174" s="8"/>
      <c r="AC174" s="10"/>
      <c r="AD174" s="11"/>
      <c r="AE174" s="6"/>
      <c r="AF174" s="1"/>
      <c r="AG174" s="1"/>
      <c r="AH174" s="1"/>
      <c r="AI174" s="1"/>
      <c r="AJ174" s="1"/>
      <c r="AK174" s="1"/>
      <c r="AL174" s="1"/>
      <c r="AM174" s="1"/>
    </row>
    <row r="175" spans="1:39" ht="20.25" customHeight="1" x14ac:dyDescent="0.15">
      <c r="A175" s="117"/>
      <c r="B175" s="55"/>
      <c r="C175" s="48"/>
      <c r="D175" s="48"/>
      <c r="E175" s="56"/>
      <c r="F175" s="27"/>
      <c r="G175" s="31"/>
      <c r="H175" s="59">
        <f t="shared" si="53"/>
        <v>0</v>
      </c>
      <c r="I175" s="28">
        <f t="shared" si="54"/>
        <v>0</v>
      </c>
      <c r="J175" s="63">
        <f t="shared" si="55"/>
        <v>0</v>
      </c>
      <c r="K175" s="31"/>
      <c r="L175" s="70" t="s">
        <v>13</v>
      </c>
      <c r="M175" s="34"/>
      <c r="N175" s="63">
        <f>IF(M175=$Y$6,$AB$6,IF(M175=$Z$6,$AC$6,IF(M175=$AA$6,$AD$6,0)))*(K173/20000)</f>
        <v>0</v>
      </c>
      <c r="O175" s="74">
        <f t="shared" si="56"/>
        <v>0</v>
      </c>
      <c r="P175" s="31"/>
      <c r="Q175" s="38"/>
      <c r="R175" s="120" t="s">
        <v>51</v>
      </c>
      <c r="S175" s="26"/>
      <c r="T175" s="121"/>
      <c r="U175" s="128"/>
      <c r="V175" s="7"/>
      <c r="W175" s="7"/>
      <c r="X175" s="7"/>
      <c r="Y175" s="7"/>
      <c r="Z175" s="7"/>
      <c r="AA175" s="9"/>
      <c r="AB175" s="8"/>
      <c r="AC175" s="10"/>
      <c r="AD175" s="11"/>
      <c r="AE175" s="6"/>
      <c r="AF175" s="1"/>
      <c r="AG175" s="1"/>
      <c r="AH175" s="1"/>
      <c r="AI175" s="1"/>
      <c r="AJ175" s="1"/>
      <c r="AK175" s="1"/>
      <c r="AL175" s="1"/>
      <c r="AM175" s="1"/>
    </row>
    <row r="176" spans="1:39" ht="20.25" customHeight="1" x14ac:dyDescent="0.15">
      <c r="A176" s="117"/>
      <c r="B176" s="55"/>
      <c r="C176" s="48"/>
      <c r="D176" s="48"/>
      <c r="E176" s="56"/>
      <c r="F176" s="27"/>
      <c r="G176" s="31"/>
      <c r="H176" s="59">
        <f t="shared" si="53"/>
        <v>0</v>
      </c>
      <c r="I176" s="28">
        <f t="shared" si="54"/>
        <v>0</v>
      </c>
      <c r="J176" s="63">
        <f t="shared" si="55"/>
        <v>0</v>
      </c>
      <c r="K176" s="31"/>
      <c r="L176" s="69" t="s">
        <v>12</v>
      </c>
      <c r="M176" s="35"/>
      <c r="N176" s="63">
        <f>IF(M176=$Y$7,$AB$7,IF(M176=$Z$7,$AC$7,IF(M176=$AA$7,$AD$7,0)))*(K173/20000)</f>
        <v>0</v>
      </c>
      <c r="O176" s="74">
        <f t="shared" si="56"/>
        <v>0</v>
      </c>
      <c r="P176" s="31"/>
      <c r="Q176" s="38"/>
      <c r="R176" s="121" t="s">
        <v>52</v>
      </c>
      <c r="S176" s="29"/>
      <c r="T176" s="121"/>
      <c r="U176" s="128"/>
      <c r="V176" s="7"/>
      <c r="W176" s="7"/>
      <c r="X176" s="7"/>
      <c r="Y176" s="7"/>
      <c r="Z176" s="7"/>
      <c r="AA176" s="9"/>
      <c r="AB176" s="8"/>
      <c r="AC176" s="10"/>
      <c r="AD176" s="11"/>
      <c r="AE176" s="6"/>
      <c r="AF176" s="1"/>
      <c r="AG176" s="1"/>
      <c r="AH176" s="1"/>
      <c r="AI176" s="1"/>
      <c r="AJ176" s="1"/>
      <c r="AK176" s="1"/>
      <c r="AL176" s="1"/>
      <c r="AM176" s="1"/>
    </row>
    <row r="177" spans="1:39" ht="20.25" customHeight="1" x14ac:dyDescent="0.15">
      <c r="A177" s="117"/>
      <c r="B177" s="55"/>
      <c r="C177" s="48"/>
      <c r="D177" s="48"/>
      <c r="E177" s="56"/>
      <c r="F177" s="27"/>
      <c r="G177" s="31"/>
      <c r="H177" s="59">
        <f t="shared" si="53"/>
        <v>0</v>
      </c>
      <c r="I177" s="28">
        <f t="shared" si="54"/>
        <v>0</v>
      </c>
      <c r="J177" s="63">
        <f t="shared" si="55"/>
        <v>0</v>
      </c>
      <c r="K177" s="31"/>
      <c r="L177" s="69" t="s">
        <v>11</v>
      </c>
      <c r="M177" s="35"/>
      <c r="N177" s="63">
        <f>IF(M177=$Y$8,$AB$8,IF(M177=$Z$8,$AC$8,IF(M177=$AA$8,$AD$8,0)))*(K173/20000)</f>
        <v>0</v>
      </c>
      <c r="O177" s="74">
        <f t="shared" si="56"/>
        <v>0</v>
      </c>
      <c r="P177" s="31"/>
      <c r="Q177" s="38"/>
      <c r="R177" s="121"/>
      <c r="S177" s="30"/>
      <c r="T177" s="122" t="s">
        <v>53</v>
      </c>
      <c r="U177" s="128"/>
      <c r="V177" s="7"/>
      <c r="W177" s="7"/>
      <c r="X177" s="7"/>
      <c r="Y177" s="7"/>
      <c r="Z177" s="7"/>
      <c r="AA177" s="9"/>
      <c r="AB177" s="8"/>
      <c r="AC177" s="10"/>
      <c r="AD177" s="11"/>
      <c r="AE177" s="6"/>
      <c r="AF177" s="1"/>
      <c r="AG177" s="1"/>
      <c r="AH177" s="1"/>
      <c r="AI177" s="1"/>
      <c r="AJ177" s="1"/>
      <c r="AK177" s="1"/>
      <c r="AL177" s="1"/>
      <c r="AM177" s="1"/>
    </row>
    <row r="178" spans="1:39" ht="20.25" customHeight="1" x14ac:dyDescent="0.15">
      <c r="A178" s="118"/>
      <c r="B178" s="57"/>
      <c r="C178" s="48"/>
      <c r="D178" s="48"/>
      <c r="E178" s="56"/>
      <c r="F178" s="27"/>
      <c r="G178" s="68"/>
      <c r="H178" s="60">
        <f t="shared" si="53"/>
        <v>0</v>
      </c>
      <c r="I178" s="64">
        <f t="shared" si="54"/>
        <v>0</v>
      </c>
      <c r="J178" s="65">
        <f t="shared" si="55"/>
        <v>0</v>
      </c>
      <c r="K178" s="68"/>
      <c r="L178" s="71" t="s">
        <v>44</v>
      </c>
      <c r="M178" s="72"/>
      <c r="N178" s="73">
        <f>SUM(N173:N177)</f>
        <v>0</v>
      </c>
      <c r="O178" s="76">
        <f t="shared" si="56"/>
        <v>0</v>
      </c>
      <c r="P178" s="68"/>
      <c r="Q178" s="38"/>
      <c r="R178" s="120" t="s">
        <v>58</v>
      </c>
      <c r="S178" s="26"/>
      <c r="T178" s="123"/>
      <c r="U178" s="128"/>
      <c r="V178" s="7"/>
      <c r="W178" s="7"/>
      <c r="X178" s="7"/>
      <c r="Y178" s="7"/>
      <c r="Z178" s="7"/>
      <c r="AA178" s="9"/>
      <c r="AB178" s="8"/>
      <c r="AC178" s="10"/>
      <c r="AD178" s="11"/>
      <c r="AE178" s="6"/>
      <c r="AF178" s="1"/>
      <c r="AG178" s="1"/>
      <c r="AH178" s="1"/>
      <c r="AI178" s="1"/>
      <c r="AJ178" s="1"/>
      <c r="AK178" s="1"/>
      <c r="AL178" s="1"/>
      <c r="AM178" s="1"/>
    </row>
    <row r="179" spans="1:39" ht="20.25" customHeight="1" x14ac:dyDescent="0.15">
      <c r="A179" s="51" t="s">
        <v>18</v>
      </c>
      <c r="B179" s="49" t="s">
        <v>31</v>
      </c>
      <c r="C179" s="50"/>
      <c r="D179" s="50"/>
      <c r="E179" s="127">
        <f>IF(S174=0,0,ROUND(AVERAGE(S174:S180),0))</f>
        <v>0</v>
      </c>
      <c r="F179" s="49" t="s">
        <v>47</v>
      </c>
      <c r="G179" s="50"/>
      <c r="H179" s="104">
        <f>IF(E179=0,0,IF((A180/K173*1.25-E179*0.05)&gt;0.9,0.9,ROUND(A180/K173*1.25-E179*0.05,2)))</f>
        <v>0</v>
      </c>
      <c r="I179" s="49" t="s">
        <v>48</v>
      </c>
      <c r="J179" s="50"/>
      <c r="K179" s="106">
        <f>N178*H179</f>
        <v>0</v>
      </c>
      <c r="L179" s="111" t="s">
        <v>50</v>
      </c>
      <c r="M179" s="112"/>
      <c r="N179" s="112"/>
      <c r="O179" s="112"/>
      <c r="P179" s="115">
        <f>P173/(K173/20000)</f>
        <v>0</v>
      </c>
      <c r="Q179" s="42"/>
      <c r="R179" s="121" t="s">
        <v>17</v>
      </c>
      <c r="S179" s="29"/>
      <c r="T179" s="122" t="s">
        <v>55</v>
      </c>
      <c r="U179" s="128"/>
      <c r="V179" s="7"/>
      <c r="W179" s="7"/>
      <c r="X179" s="7"/>
      <c r="Y179" s="7"/>
      <c r="Z179" s="7"/>
      <c r="AA179" s="9"/>
      <c r="AB179" s="8"/>
      <c r="AC179" s="10"/>
      <c r="AD179" s="11"/>
      <c r="AE179" s="6"/>
      <c r="AF179" s="1"/>
      <c r="AG179" s="1"/>
      <c r="AH179" s="1"/>
      <c r="AI179" s="1"/>
      <c r="AJ179" s="1"/>
      <c r="AK179" s="1"/>
      <c r="AL179" s="1"/>
      <c r="AM179" s="1"/>
    </row>
    <row r="180" spans="1:39" ht="20.25" customHeight="1" x14ac:dyDescent="0.15">
      <c r="A180" s="129">
        <f>K173-G173</f>
        <v>4000</v>
      </c>
      <c r="B180" s="49" t="s">
        <v>32</v>
      </c>
      <c r="C180" s="50"/>
      <c r="D180" s="50"/>
      <c r="E180" s="127">
        <f>IF(U174=0,0,ROUND(AVERAGE(U174:U180),0))</f>
        <v>0</v>
      </c>
      <c r="F180" s="102" t="s">
        <v>33</v>
      </c>
      <c r="G180" s="103"/>
      <c r="H180" s="105">
        <f>IF(E180=0,0,ROUND(0.1-(0.01*E180)+(A180/K173*0.03),3))</f>
        <v>0</v>
      </c>
      <c r="I180" s="102" t="s">
        <v>49</v>
      </c>
      <c r="J180" s="103"/>
      <c r="K180" s="107">
        <f>IF(E180=0,0,A180*(1+H180)^5)</f>
        <v>0</v>
      </c>
      <c r="L180" s="113"/>
      <c r="M180" s="114"/>
      <c r="N180" s="114"/>
      <c r="O180" s="114"/>
      <c r="P180" s="116"/>
      <c r="Q180" s="44"/>
      <c r="R180" s="121"/>
      <c r="S180" s="30"/>
      <c r="T180" s="123"/>
      <c r="U180" s="128"/>
      <c r="V180" s="7"/>
      <c r="W180" s="7"/>
      <c r="X180" s="7"/>
      <c r="Y180" s="7"/>
      <c r="Z180" s="7"/>
      <c r="AA180" s="9"/>
      <c r="AB180" s="8"/>
      <c r="AC180" s="10"/>
      <c r="AD180" s="11"/>
      <c r="AE180" s="6"/>
      <c r="AF180" s="1"/>
      <c r="AG180" s="1"/>
      <c r="AH180" s="1"/>
      <c r="AI180" s="1"/>
      <c r="AJ180" s="1"/>
      <c r="AK180" s="1"/>
      <c r="AL180" s="1"/>
      <c r="AM180" s="1"/>
    </row>
    <row r="181" spans="1:39" ht="20.25" customHeight="1" x14ac:dyDescent="0.15">
      <c r="A181" s="7"/>
      <c r="B181" s="8"/>
      <c r="C181" s="8"/>
      <c r="D181" s="8"/>
      <c r="E181" s="8"/>
      <c r="F181" s="8"/>
      <c r="G181" s="8"/>
      <c r="H181" s="8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9"/>
      <c r="AB181" s="8"/>
      <c r="AC181" s="10"/>
      <c r="AD181" s="11"/>
      <c r="AE181" s="6"/>
      <c r="AF181" s="1"/>
      <c r="AG181" s="1"/>
      <c r="AH181" s="1"/>
      <c r="AI181" s="1"/>
      <c r="AJ181" s="1"/>
      <c r="AK181" s="1"/>
      <c r="AL181" s="1"/>
      <c r="AM181" s="1"/>
    </row>
    <row r="182" spans="1:39" ht="20.25" customHeight="1" x14ac:dyDescent="0.15">
      <c r="A182" s="7"/>
      <c r="B182" s="8"/>
      <c r="C182" s="8"/>
      <c r="D182" s="8"/>
      <c r="E182" s="8"/>
      <c r="F182" s="8"/>
      <c r="G182" s="8"/>
      <c r="H182" s="8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9"/>
      <c r="AB182" s="8"/>
      <c r="AC182" s="10"/>
      <c r="AD182" s="11"/>
      <c r="AE182" s="6"/>
      <c r="AF182" s="1"/>
      <c r="AG182" s="1"/>
      <c r="AH182" s="1"/>
      <c r="AI182" s="1"/>
      <c r="AJ182" s="1"/>
      <c r="AK182" s="1"/>
      <c r="AL182" s="1"/>
      <c r="AM182" s="1"/>
    </row>
    <row r="183" spans="1:39" ht="20.25" customHeight="1" x14ac:dyDescent="0.15">
      <c r="A183" s="93" t="s">
        <v>63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7"/>
      <c r="W183" s="7"/>
      <c r="X183" s="7"/>
      <c r="Y183" s="7"/>
      <c r="Z183" s="7"/>
      <c r="AA183" s="9"/>
      <c r="AB183" s="8"/>
      <c r="AC183" s="10"/>
      <c r="AD183" s="11"/>
      <c r="AE183" s="6"/>
      <c r="AF183" s="1"/>
      <c r="AG183" s="1"/>
      <c r="AH183" s="1"/>
      <c r="AI183" s="1"/>
      <c r="AJ183" s="1"/>
      <c r="AK183" s="1"/>
      <c r="AL183" s="1"/>
      <c r="AM183" s="1"/>
    </row>
    <row r="184" spans="1:39" ht="20.25" customHeight="1" x14ac:dyDescent="0.15">
      <c r="A184" s="52" t="s">
        <v>30</v>
      </c>
      <c r="B184" s="53" t="s">
        <v>29</v>
      </c>
      <c r="C184" s="33"/>
      <c r="D184" s="33"/>
      <c r="E184" s="54"/>
      <c r="F184" s="58" t="s">
        <v>2</v>
      </c>
      <c r="G184" s="58" t="s">
        <v>6</v>
      </c>
      <c r="H184" s="58" t="s">
        <v>5</v>
      </c>
      <c r="I184" s="61" t="s">
        <v>1</v>
      </c>
      <c r="J184" s="62"/>
      <c r="K184" s="66" t="s">
        <v>10</v>
      </c>
      <c r="L184" s="53" t="s">
        <v>34</v>
      </c>
      <c r="M184" s="33"/>
      <c r="N184" s="54"/>
      <c r="O184" s="58" t="s">
        <v>45</v>
      </c>
      <c r="P184" s="66" t="s">
        <v>46</v>
      </c>
      <c r="Q184" s="39"/>
      <c r="R184" s="100" t="s">
        <v>57</v>
      </c>
      <c r="S184" s="101"/>
      <c r="T184" s="101"/>
      <c r="U184" s="124"/>
      <c r="V184" s="7"/>
      <c r="W184" s="7"/>
      <c r="X184" s="7"/>
      <c r="Y184" s="7"/>
      <c r="Z184" s="7"/>
      <c r="AA184" s="9"/>
      <c r="AB184" s="8"/>
      <c r="AC184" s="10"/>
      <c r="AD184" s="11"/>
      <c r="AE184" s="6"/>
      <c r="AF184" s="1"/>
      <c r="AG184" s="1"/>
      <c r="AH184" s="1"/>
      <c r="AI184" s="1"/>
      <c r="AJ184" s="1"/>
      <c r="AK184" s="1"/>
      <c r="AL184" s="1"/>
      <c r="AM184" s="1"/>
    </row>
    <row r="185" spans="1:39" ht="20.25" customHeight="1" x14ac:dyDescent="0.15">
      <c r="A185" s="97"/>
      <c r="B185" s="94"/>
      <c r="C185" s="95"/>
      <c r="D185" s="95"/>
      <c r="E185" s="96"/>
      <c r="F185" s="97"/>
      <c r="G185" s="98"/>
      <c r="H185" s="98"/>
      <c r="I185" s="108" t="s">
        <v>4</v>
      </c>
      <c r="J185" s="109" t="s">
        <v>3</v>
      </c>
      <c r="K185" s="99"/>
      <c r="L185" s="108" t="s">
        <v>41</v>
      </c>
      <c r="M185" s="110" t="s">
        <v>42</v>
      </c>
      <c r="N185" s="109" t="s">
        <v>43</v>
      </c>
      <c r="O185" s="98"/>
      <c r="P185" s="99"/>
      <c r="Q185" s="38"/>
      <c r="R185" s="125" t="s">
        <v>7</v>
      </c>
      <c r="S185" s="125"/>
      <c r="T185" s="125" t="s">
        <v>8</v>
      </c>
      <c r="U185" s="125"/>
      <c r="V185" s="7"/>
      <c r="W185" s="7"/>
      <c r="X185" s="7"/>
      <c r="Y185" s="7"/>
      <c r="Z185" s="7"/>
      <c r="AA185" s="9"/>
      <c r="AB185" s="8"/>
      <c r="AC185" s="10"/>
      <c r="AD185" s="11"/>
      <c r="AE185" s="6"/>
      <c r="AF185" s="1"/>
      <c r="AG185" s="1"/>
      <c r="AH185" s="1"/>
      <c r="AI185" s="1"/>
      <c r="AJ185" s="1"/>
      <c r="AK185" s="1"/>
      <c r="AL185" s="1"/>
      <c r="AM185" s="1"/>
    </row>
    <row r="186" spans="1:39" ht="20.25" customHeight="1" x14ac:dyDescent="0.15">
      <c r="A186" s="117"/>
      <c r="B186" s="55"/>
      <c r="C186" s="48"/>
      <c r="D186" s="48"/>
      <c r="E186" s="56"/>
      <c r="F186" s="27"/>
      <c r="G186" s="31">
        <f>SUM(F186:F191)</f>
        <v>0</v>
      </c>
      <c r="H186" s="59">
        <f>IF($G$4=0,0,F186/$G$4)</f>
        <v>0</v>
      </c>
      <c r="I186" s="28">
        <f>IF(B186=0,0,2000-F186)</f>
        <v>0</v>
      </c>
      <c r="J186" s="63">
        <f>I186*1.4</f>
        <v>0</v>
      </c>
      <c r="K186" s="31">
        <f>IF(G186=0,4000,(SUM(F186:F191)+SUM(I186:I191))*2)</f>
        <v>4000</v>
      </c>
      <c r="L186" s="69" t="s">
        <v>15</v>
      </c>
      <c r="M186" s="35"/>
      <c r="N186" s="63">
        <f>IF(M186=$Y$4,$AB$4,IF(M186=$Z$4,$AC$4,IF(M186=$AA$4,$AD$4,0)))*(K186/20000)</f>
        <v>0</v>
      </c>
      <c r="O186" s="74">
        <f>$P$4*H186+J186</f>
        <v>0</v>
      </c>
      <c r="P186" s="75">
        <f>N191-K192-K193</f>
        <v>0</v>
      </c>
      <c r="Q186" s="38"/>
      <c r="R186" s="126" t="s">
        <v>56</v>
      </c>
      <c r="S186" s="126" t="s">
        <v>9</v>
      </c>
      <c r="T186" s="126" t="s">
        <v>56</v>
      </c>
      <c r="U186" s="126" t="s">
        <v>9</v>
      </c>
      <c r="V186" s="7"/>
      <c r="W186" s="7"/>
      <c r="X186" s="7"/>
      <c r="Y186" s="7"/>
      <c r="Z186" s="7"/>
      <c r="AA186" s="9"/>
      <c r="AB186" s="8"/>
      <c r="AC186" s="10"/>
      <c r="AD186" s="11"/>
      <c r="AE186" s="6"/>
      <c r="AF186" s="1"/>
      <c r="AG186" s="1"/>
      <c r="AH186" s="1"/>
      <c r="AI186" s="1"/>
      <c r="AJ186" s="1"/>
      <c r="AK186" s="1"/>
      <c r="AL186" s="1"/>
      <c r="AM186" s="1"/>
    </row>
    <row r="187" spans="1:39" ht="20.25" customHeight="1" x14ac:dyDescent="0.15">
      <c r="A187" s="117"/>
      <c r="B187" s="55"/>
      <c r="C187" s="48"/>
      <c r="D187" s="48"/>
      <c r="E187" s="56"/>
      <c r="F187" s="27"/>
      <c r="G187" s="31"/>
      <c r="H187" s="59">
        <f t="shared" ref="H187:H191" si="57">IF($G$4=0,0,F187/$G$4)</f>
        <v>0</v>
      </c>
      <c r="I187" s="28">
        <f t="shared" ref="I187:I191" si="58">IF(B187=0,0,2000-F187)</f>
        <v>0</v>
      </c>
      <c r="J187" s="63">
        <f t="shared" ref="J187:J191" si="59">I187*1.4</f>
        <v>0</v>
      </c>
      <c r="K187" s="31"/>
      <c r="L187" s="69" t="s">
        <v>14</v>
      </c>
      <c r="M187" s="47"/>
      <c r="N187" s="63">
        <f>IF(M187=$Y$5,$AB$5,IF(M187=$Z$5,$AC$5,IF(M187=$AA$5,$AD$5,0)))*(K186/20000)</f>
        <v>0</v>
      </c>
      <c r="O187" s="74">
        <f t="shared" ref="O187:O191" si="60">$P$4*H187+J187</f>
        <v>0</v>
      </c>
      <c r="P187" s="31"/>
      <c r="Q187" s="38"/>
      <c r="R187" s="120" t="s">
        <v>16</v>
      </c>
      <c r="S187" s="26"/>
      <c r="T187" s="121" t="s">
        <v>54</v>
      </c>
      <c r="U187" s="128"/>
      <c r="V187" s="7"/>
      <c r="W187" s="7"/>
      <c r="X187" s="7"/>
      <c r="Y187" s="7"/>
      <c r="Z187" s="7"/>
      <c r="AA187" s="9"/>
      <c r="AB187" s="8"/>
      <c r="AC187" s="10"/>
      <c r="AD187" s="11"/>
      <c r="AE187" s="6"/>
      <c r="AF187" s="1"/>
      <c r="AG187" s="1"/>
      <c r="AH187" s="1"/>
      <c r="AI187" s="1"/>
      <c r="AJ187" s="1"/>
      <c r="AK187" s="1"/>
      <c r="AL187" s="1"/>
      <c r="AM187" s="1"/>
    </row>
    <row r="188" spans="1:39" ht="20.25" customHeight="1" x14ac:dyDescent="0.15">
      <c r="A188" s="117"/>
      <c r="B188" s="55"/>
      <c r="C188" s="48"/>
      <c r="D188" s="48"/>
      <c r="E188" s="56"/>
      <c r="F188" s="27"/>
      <c r="G188" s="31"/>
      <c r="H188" s="59">
        <f t="shared" si="57"/>
        <v>0</v>
      </c>
      <c r="I188" s="28">
        <f t="shared" si="58"/>
        <v>0</v>
      </c>
      <c r="J188" s="63">
        <f t="shared" si="59"/>
        <v>0</v>
      </c>
      <c r="K188" s="31"/>
      <c r="L188" s="70" t="s">
        <v>13</v>
      </c>
      <c r="M188" s="34"/>
      <c r="N188" s="63">
        <f>IF(M188=$Y$6,$AB$6,IF(M188=$Z$6,$AC$6,IF(M188=$AA$6,$AD$6,0)))*(K186/20000)</f>
        <v>0</v>
      </c>
      <c r="O188" s="74">
        <f t="shared" si="60"/>
        <v>0</v>
      </c>
      <c r="P188" s="31"/>
      <c r="Q188" s="38"/>
      <c r="R188" s="120" t="s">
        <v>51</v>
      </c>
      <c r="S188" s="26"/>
      <c r="T188" s="121"/>
      <c r="U188" s="128"/>
      <c r="V188" s="7"/>
      <c r="W188" s="7"/>
      <c r="X188" s="7"/>
      <c r="Y188" s="7"/>
      <c r="Z188" s="7"/>
      <c r="AA188" s="9"/>
      <c r="AB188" s="8"/>
      <c r="AC188" s="10"/>
      <c r="AD188" s="11"/>
      <c r="AE188" s="6"/>
      <c r="AF188" s="1"/>
      <c r="AG188" s="1"/>
      <c r="AH188" s="1"/>
      <c r="AI188" s="1"/>
      <c r="AJ188" s="1"/>
      <c r="AK188" s="1"/>
      <c r="AL188" s="1"/>
      <c r="AM188" s="1"/>
    </row>
    <row r="189" spans="1:39" ht="20.25" customHeight="1" x14ac:dyDescent="0.15">
      <c r="A189" s="117"/>
      <c r="B189" s="55"/>
      <c r="C189" s="48"/>
      <c r="D189" s="48"/>
      <c r="E189" s="56"/>
      <c r="F189" s="27"/>
      <c r="G189" s="31"/>
      <c r="H189" s="59">
        <f t="shared" si="57"/>
        <v>0</v>
      </c>
      <c r="I189" s="28">
        <f t="shared" si="58"/>
        <v>0</v>
      </c>
      <c r="J189" s="63">
        <f t="shared" si="59"/>
        <v>0</v>
      </c>
      <c r="K189" s="31"/>
      <c r="L189" s="69" t="s">
        <v>12</v>
      </c>
      <c r="M189" s="35"/>
      <c r="N189" s="63">
        <f>IF(M189=$Y$7,$AB$7,IF(M189=$Z$7,$AC$7,IF(M189=$AA$7,$AD$7,0)))*(K186/20000)</f>
        <v>0</v>
      </c>
      <c r="O189" s="74">
        <f t="shared" si="60"/>
        <v>0</v>
      </c>
      <c r="P189" s="31"/>
      <c r="Q189" s="38"/>
      <c r="R189" s="121" t="s">
        <v>52</v>
      </c>
      <c r="S189" s="29"/>
      <c r="T189" s="121"/>
      <c r="U189" s="128"/>
      <c r="V189" s="7"/>
      <c r="W189" s="7"/>
      <c r="X189" s="7"/>
      <c r="Y189" s="7"/>
      <c r="Z189" s="7"/>
      <c r="AA189" s="9"/>
      <c r="AB189" s="8"/>
      <c r="AC189" s="10"/>
      <c r="AD189" s="11"/>
      <c r="AE189" s="6"/>
      <c r="AF189" s="1"/>
      <c r="AG189" s="1"/>
      <c r="AH189" s="1"/>
      <c r="AI189" s="1"/>
      <c r="AJ189" s="1"/>
      <c r="AK189" s="1"/>
      <c r="AL189" s="1"/>
      <c r="AM189" s="1"/>
    </row>
    <row r="190" spans="1:39" ht="20.25" customHeight="1" x14ac:dyDescent="0.15">
      <c r="A190" s="117"/>
      <c r="B190" s="55"/>
      <c r="C190" s="48"/>
      <c r="D190" s="48"/>
      <c r="E190" s="56"/>
      <c r="F190" s="27"/>
      <c r="G190" s="31"/>
      <c r="H190" s="59">
        <f t="shared" si="57"/>
        <v>0</v>
      </c>
      <c r="I190" s="28">
        <f t="shared" si="58"/>
        <v>0</v>
      </c>
      <c r="J190" s="63">
        <f t="shared" si="59"/>
        <v>0</v>
      </c>
      <c r="K190" s="31"/>
      <c r="L190" s="69" t="s">
        <v>11</v>
      </c>
      <c r="M190" s="35"/>
      <c r="N190" s="63">
        <f>IF(M190=$Y$8,$AB$8,IF(M190=$Z$8,$AC$8,IF(M190=$AA$8,$AD$8,0)))*(K186/20000)</f>
        <v>0</v>
      </c>
      <c r="O190" s="74">
        <f t="shared" si="60"/>
        <v>0</v>
      </c>
      <c r="P190" s="31"/>
      <c r="Q190" s="38"/>
      <c r="R190" s="121"/>
      <c r="S190" s="30"/>
      <c r="T190" s="122" t="s">
        <v>53</v>
      </c>
      <c r="U190" s="128"/>
      <c r="V190" s="7"/>
      <c r="W190" s="7"/>
      <c r="X190" s="7"/>
      <c r="Y190" s="7"/>
      <c r="Z190" s="7"/>
      <c r="AA190" s="9"/>
      <c r="AB190" s="8"/>
      <c r="AC190" s="10"/>
      <c r="AD190" s="11"/>
      <c r="AE190" s="6"/>
      <c r="AF190" s="1"/>
      <c r="AG190" s="1"/>
      <c r="AH190" s="1"/>
      <c r="AI190" s="1"/>
      <c r="AJ190" s="1"/>
      <c r="AK190" s="1"/>
      <c r="AL190" s="1"/>
      <c r="AM190" s="1"/>
    </row>
    <row r="191" spans="1:39" ht="20.25" customHeight="1" x14ac:dyDescent="0.15">
      <c r="A191" s="118"/>
      <c r="B191" s="57"/>
      <c r="C191" s="48"/>
      <c r="D191" s="48"/>
      <c r="E191" s="56"/>
      <c r="F191" s="27"/>
      <c r="G191" s="68"/>
      <c r="H191" s="60">
        <f t="shared" si="57"/>
        <v>0</v>
      </c>
      <c r="I191" s="64">
        <f t="shared" si="58"/>
        <v>0</v>
      </c>
      <c r="J191" s="65">
        <f t="shared" si="59"/>
        <v>0</v>
      </c>
      <c r="K191" s="68"/>
      <c r="L191" s="71" t="s">
        <v>44</v>
      </c>
      <c r="M191" s="72"/>
      <c r="N191" s="73">
        <f>SUM(N186:N190)</f>
        <v>0</v>
      </c>
      <c r="O191" s="76">
        <f t="shared" si="60"/>
        <v>0</v>
      </c>
      <c r="P191" s="68"/>
      <c r="Q191" s="38"/>
      <c r="R191" s="120" t="s">
        <v>58</v>
      </c>
      <c r="S191" s="26"/>
      <c r="T191" s="123"/>
      <c r="U191" s="128"/>
      <c r="V191" s="7"/>
      <c r="W191" s="7"/>
      <c r="X191" s="7"/>
      <c r="Y191" s="7"/>
      <c r="Z191" s="7"/>
      <c r="AA191" s="9"/>
      <c r="AB191" s="8"/>
      <c r="AC191" s="10"/>
      <c r="AD191" s="11"/>
      <c r="AE191" s="6"/>
      <c r="AF191" s="1"/>
      <c r="AG191" s="1"/>
      <c r="AH191" s="1"/>
      <c r="AI191" s="1"/>
      <c r="AJ191" s="1"/>
      <c r="AK191" s="1"/>
      <c r="AL191" s="1"/>
      <c r="AM191" s="1"/>
    </row>
    <row r="192" spans="1:39" ht="20.25" customHeight="1" x14ac:dyDescent="0.15">
      <c r="A192" s="51" t="s">
        <v>18</v>
      </c>
      <c r="B192" s="49" t="s">
        <v>31</v>
      </c>
      <c r="C192" s="50"/>
      <c r="D192" s="50"/>
      <c r="E192" s="127">
        <f>IF(S187=0,0,ROUND(AVERAGE(S187:S193),0))</f>
        <v>0</v>
      </c>
      <c r="F192" s="49" t="s">
        <v>47</v>
      </c>
      <c r="G192" s="50"/>
      <c r="H192" s="104">
        <f>IF(E192=0,0,IF((A193/K186*1.25-E192*0.05)&gt;0.9,0.9,ROUND(A193/K186*1.25-E192*0.05,2)))</f>
        <v>0</v>
      </c>
      <c r="I192" s="49" t="s">
        <v>48</v>
      </c>
      <c r="J192" s="50"/>
      <c r="K192" s="106">
        <f>N191*H192</f>
        <v>0</v>
      </c>
      <c r="L192" s="111" t="s">
        <v>50</v>
      </c>
      <c r="M192" s="112"/>
      <c r="N192" s="112"/>
      <c r="O192" s="112"/>
      <c r="P192" s="115">
        <f>P186/(K186/20000)</f>
        <v>0</v>
      </c>
      <c r="Q192" s="42"/>
      <c r="R192" s="121" t="s">
        <v>17</v>
      </c>
      <c r="S192" s="29"/>
      <c r="T192" s="122" t="s">
        <v>55</v>
      </c>
      <c r="U192" s="128"/>
      <c r="V192" s="7"/>
      <c r="W192" s="7"/>
      <c r="X192" s="7"/>
      <c r="Y192" s="7"/>
      <c r="Z192" s="7"/>
      <c r="AA192" s="9"/>
      <c r="AB192" s="8"/>
      <c r="AC192" s="10"/>
      <c r="AD192" s="11"/>
      <c r="AE192" s="6"/>
      <c r="AF192" s="1"/>
      <c r="AG192" s="1"/>
      <c r="AH192" s="1"/>
      <c r="AI192" s="1"/>
      <c r="AJ192" s="1"/>
      <c r="AK192" s="1"/>
      <c r="AL192" s="1"/>
      <c r="AM192" s="1"/>
    </row>
    <row r="193" spans="1:39" ht="20.25" customHeight="1" x14ac:dyDescent="0.15">
      <c r="A193" s="129">
        <f>K186-G186</f>
        <v>4000</v>
      </c>
      <c r="B193" s="49" t="s">
        <v>32</v>
      </c>
      <c r="C193" s="50"/>
      <c r="D193" s="50"/>
      <c r="E193" s="127">
        <f>IF(U187=0,0,ROUND(AVERAGE(U187:U193),0))</f>
        <v>0</v>
      </c>
      <c r="F193" s="102" t="s">
        <v>33</v>
      </c>
      <c r="G193" s="103"/>
      <c r="H193" s="105">
        <f>IF(E193=0,0,ROUND(0.1-(0.01*E193)+(A193/K186*0.03),3))</f>
        <v>0</v>
      </c>
      <c r="I193" s="102" t="s">
        <v>49</v>
      </c>
      <c r="J193" s="103"/>
      <c r="K193" s="107">
        <f>IF(E193=0,0,A193*(1+H193)^5)</f>
        <v>0</v>
      </c>
      <c r="L193" s="113"/>
      <c r="M193" s="114"/>
      <c r="N193" s="114"/>
      <c r="O193" s="114"/>
      <c r="P193" s="116"/>
      <c r="Q193" s="44"/>
      <c r="R193" s="121"/>
      <c r="S193" s="30"/>
      <c r="T193" s="123"/>
      <c r="U193" s="128"/>
      <c r="V193" s="7"/>
      <c r="W193" s="7"/>
      <c r="X193" s="7"/>
      <c r="Y193" s="7"/>
      <c r="Z193" s="7"/>
      <c r="AA193" s="9"/>
      <c r="AB193" s="8"/>
      <c r="AC193" s="10"/>
      <c r="AD193" s="11"/>
      <c r="AE193" s="6"/>
      <c r="AF193" s="1"/>
      <c r="AG193" s="1"/>
      <c r="AH193" s="1"/>
      <c r="AI193" s="1"/>
      <c r="AJ193" s="1"/>
      <c r="AK193" s="1"/>
      <c r="AL193" s="1"/>
      <c r="AM193" s="1"/>
    </row>
    <row r="194" spans="1:39" ht="20.25" customHeight="1" x14ac:dyDescent="0.15">
      <c r="A194" s="7"/>
      <c r="B194" s="8"/>
      <c r="C194" s="8"/>
      <c r="D194" s="8"/>
      <c r="E194" s="8"/>
      <c r="F194" s="8"/>
      <c r="G194" s="8"/>
      <c r="H194" s="8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9"/>
      <c r="AB194" s="8"/>
      <c r="AC194" s="10"/>
      <c r="AD194" s="11"/>
      <c r="AE194" s="6"/>
      <c r="AF194" s="1"/>
      <c r="AG194" s="1"/>
      <c r="AH194" s="1"/>
      <c r="AI194" s="1"/>
      <c r="AJ194" s="1"/>
      <c r="AK194" s="1"/>
      <c r="AL194" s="1"/>
      <c r="AM194" s="1"/>
    </row>
    <row r="195" spans="1:39" ht="20.25" customHeight="1" x14ac:dyDescent="0.15">
      <c r="A195" s="7"/>
      <c r="B195" s="8"/>
      <c r="C195" s="8"/>
      <c r="D195" s="8"/>
      <c r="E195" s="8"/>
      <c r="F195" s="8"/>
      <c r="G195" s="8"/>
      <c r="H195" s="8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9"/>
      <c r="AB195" s="8"/>
      <c r="AC195" s="10"/>
      <c r="AD195" s="11"/>
      <c r="AE195" s="6"/>
      <c r="AF195" s="1"/>
      <c r="AG195" s="1"/>
      <c r="AH195" s="1"/>
      <c r="AI195" s="1"/>
      <c r="AJ195" s="1"/>
      <c r="AK195" s="1"/>
      <c r="AL195" s="1"/>
      <c r="AM195" s="1"/>
    </row>
    <row r="196" spans="1:39" ht="20.25" customHeight="1" x14ac:dyDescent="0.15">
      <c r="A196" s="7"/>
      <c r="B196" s="8"/>
      <c r="C196" s="8"/>
      <c r="D196" s="8"/>
      <c r="E196" s="8"/>
      <c r="F196" s="8"/>
      <c r="G196" s="8"/>
      <c r="H196" s="8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9"/>
      <c r="AB196" s="8"/>
      <c r="AC196" s="10"/>
      <c r="AD196" s="11"/>
      <c r="AE196" s="6"/>
      <c r="AF196" s="1"/>
      <c r="AG196" s="1"/>
      <c r="AH196" s="1"/>
      <c r="AI196" s="1"/>
      <c r="AJ196" s="1"/>
      <c r="AK196" s="1"/>
      <c r="AL196" s="1"/>
      <c r="AM196" s="1"/>
    </row>
    <row r="197" spans="1:39" ht="20.25" customHeight="1" x14ac:dyDescent="0.15">
      <c r="A197" s="7"/>
      <c r="B197" s="8"/>
      <c r="C197" s="8"/>
      <c r="D197" s="8"/>
      <c r="E197" s="8"/>
      <c r="F197" s="8"/>
      <c r="G197" s="8"/>
      <c r="H197" s="8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9"/>
      <c r="AB197" s="8"/>
      <c r="AC197" s="10"/>
      <c r="AD197" s="11"/>
      <c r="AE197" s="6"/>
      <c r="AF197" s="1"/>
      <c r="AG197" s="1"/>
      <c r="AH197" s="1"/>
      <c r="AI197" s="1"/>
      <c r="AJ197" s="1"/>
      <c r="AK197" s="1"/>
      <c r="AL197" s="1"/>
      <c r="AM197" s="1"/>
    </row>
    <row r="198" spans="1:39" ht="20.25" customHeight="1" x14ac:dyDescent="0.15">
      <c r="A198" s="7"/>
      <c r="B198" s="8"/>
      <c r="C198" s="8"/>
      <c r="D198" s="8"/>
      <c r="E198" s="8"/>
      <c r="F198" s="8"/>
      <c r="G198" s="8"/>
      <c r="H198" s="8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9"/>
      <c r="AB198" s="8"/>
      <c r="AC198" s="10"/>
      <c r="AD198" s="11"/>
      <c r="AE198" s="6"/>
      <c r="AF198" s="1"/>
      <c r="AG198" s="1"/>
      <c r="AH198" s="1"/>
      <c r="AI198" s="1"/>
      <c r="AJ198" s="1"/>
      <c r="AK198" s="1"/>
      <c r="AL198" s="1"/>
      <c r="AM198" s="1"/>
    </row>
    <row r="199" spans="1:39" ht="20.25" customHeight="1" x14ac:dyDescent="0.15">
      <c r="A199" s="7"/>
      <c r="B199" s="8"/>
      <c r="C199" s="8"/>
      <c r="D199" s="8"/>
      <c r="E199" s="8"/>
      <c r="F199" s="8"/>
      <c r="G199" s="8"/>
      <c r="H199" s="8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9"/>
      <c r="AB199" s="8"/>
      <c r="AC199" s="10"/>
      <c r="AD199" s="11"/>
      <c r="AE199" s="6"/>
      <c r="AF199" s="1"/>
      <c r="AG199" s="1"/>
      <c r="AH199" s="1"/>
      <c r="AI199" s="1"/>
      <c r="AJ199" s="1"/>
      <c r="AK199" s="1"/>
      <c r="AL199" s="1"/>
      <c r="AM199" s="1"/>
    </row>
    <row r="200" spans="1:39" ht="20.25" customHeight="1" x14ac:dyDescent="0.15">
      <c r="A200" s="7"/>
      <c r="B200" s="8"/>
      <c r="C200" s="8"/>
      <c r="D200" s="8"/>
      <c r="E200" s="8"/>
      <c r="F200" s="8"/>
      <c r="G200" s="8"/>
      <c r="H200" s="8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9"/>
      <c r="AB200" s="8"/>
      <c r="AC200" s="10"/>
      <c r="AD200" s="11"/>
      <c r="AE200" s="6"/>
      <c r="AF200" s="1"/>
      <c r="AG200" s="1"/>
      <c r="AH200" s="1"/>
      <c r="AI200" s="1"/>
      <c r="AJ200" s="1"/>
      <c r="AK200" s="1"/>
      <c r="AL200" s="1"/>
      <c r="AM200" s="1"/>
    </row>
    <row r="201" spans="1:39" ht="20.25" customHeight="1" x14ac:dyDescent="0.15">
      <c r="A201" s="7"/>
      <c r="B201" s="8"/>
      <c r="C201" s="8"/>
      <c r="D201" s="8"/>
      <c r="E201" s="8"/>
      <c r="F201" s="8"/>
      <c r="G201" s="8"/>
      <c r="H201" s="8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9"/>
      <c r="AB201" s="8"/>
      <c r="AC201" s="10"/>
      <c r="AD201" s="11"/>
      <c r="AE201" s="6"/>
      <c r="AF201" s="1"/>
      <c r="AG201" s="1"/>
      <c r="AH201" s="1"/>
      <c r="AI201" s="1"/>
      <c r="AJ201" s="1"/>
      <c r="AK201" s="1"/>
      <c r="AL201" s="1"/>
      <c r="AM201" s="1"/>
    </row>
    <row r="202" spans="1:39" ht="20.25" customHeight="1" x14ac:dyDescent="0.15">
      <c r="A202" s="7"/>
      <c r="B202" s="8"/>
      <c r="C202" s="8"/>
      <c r="D202" s="8"/>
      <c r="E202" s="8"/>
      <c r="F202" s="8"/>
      <c r="G202" s="8"/>
      <c r="H202" s="8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9"/>
      <c r="AB202" s="8"/>
      <c r="AC202" s="10"/>
      <c r="AD202" s="11"/>
      <c r="AE202" s="6"/>
      <c r="AF202" s="1"/>
      <c r="AG202" s="1"/>
      <c r="AH202" s="1"/>
      <c r="AI202" s="1"/>
      <c r="AJ202" s="1"/>
      <c r="AK202" s="1"/>
      <c r="AL202" s="1"/>
      <c r="AM202" s="1"/>
    </row>
    <row r="203" spans="1:39" ht="20.25" customHeight="1" x14ac:dyDescent="0.15">
      <c r="A203" s="7"/>
      <c r="B203" s="8"/>
      <c r="C203" s="8"/>
      <c r="D203" s="8"/>
      <c r="E203" s="8"/>
      <c r="F203" s="8"/>
      <c r="G203" s="8"/>
      <c r="H203" s="8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9"/>
      <c r="AB203" s="8"/>
      <c r="AC203" s="10"/>
      <c r="AD203" s="11"/>
      <c r="AE203" s="6"/>
      <c r="AF203" s="1"/>
      <c r="AG203" s="1"/>
      <c r="AH203" s="1"/>
      <c r="AI203" s="1"/>
      <c r="AJ203" s="1"/>
      <c r="AK203" s="1"/>
      <c r="AL203" s="1"/>
      <c r="AM203" s="1"/>
    </row>
    <row r="204" spans="1:39" ht="20.25" customHeight="1" x14ac:dyDescent="0.15">
      <c r="A204" s="7"/>
      <c r="B204" s="8"/>
      <c r="C204" s="8"/>
      <c r="D204" s="8"/>
      <c r="E204" s="8"/>
      <c r="F204" s="8"/>
      <c r="G204" s="8"/>
      <c r="H204" s="8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9"/>
      <c r="AB204" s="8"/>
      <c r="AC204" s="10"/>
      <c r="AD204" s="11"/>
      <c r="AE204" s="6"/>
      <c r="AF204" s="1"/>
      <c r="AG204" s="1"/>
      <c r="AH204" s="1"/>
      <c r="AI204" s="1"/>
      <c r="AJ204" s="1"/>
      <c r="AK204" s="1"/>
      <c r="AL204" s="1"/>
      <c r="AM204" s="1"/>
    </row>
    <row r="205" spans="1:39" ht="20.25" customHeight="1" x14ac:dyDescent="0.15">
      <c r="A205" s="7"/>
      <c r="B205" s="8"/>
      <c r="C205" s="8"/>
      <c r="D205" s="8"/>
      <c r="E205" s="8"/>
      <c r="F205" s="8"/>
      <c r="G205" s="8"/>
      <c r="H205" s="8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9"/>
      <c r="AB205" s="8"/>
      <c r="AC205" s="10"/>
      <c r="AD205" s="11"/>
      <c r="AE205" s="6"/>
      <c r="AF205" s="1"/>
      <c r="AG205" s="1"/>
      <c r="AH205" s="1"/>
      <c r="AI205" s="1"/>
      <c r="AJ205" s="1"/>
      <c r="AK205" s="1"/>
      <c r="AL205" s="1"/>
      <c r="AM205" s="1"/>
    </row>
    <row r="206" spans="1:39" ht="20.25" customHeight="1" x14ac:dyDescent="0.15">
      <c r="A206" s="7"/>
      <c r="B206" s="8"/>
      <c r="C206" s="8"/>
      <c r="D206" s="8"/>
      <c r="E206" s="8"/>
      <c r="F206" s="8"/>
      <c r="G206" s="8"/>
      <c r="H206" s="8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9"/>
      <c r="AB206" s="8"/>
      <c r="AC206" s="10"/>
      <c r="AD206" s="11"/>
      <c r="AE206" s="6"/>
      <c r="AF206" s="1"/>
      <c r="AG206" s="1"/>
      <c r="AH206" s="1"/>
      <c r="AI206" s="1"/>
      <c r="AJ206" s="1"/>
      <c r="AK206" s="1"/>
      <c r="AL206" s="1"/>
      <c r="AM206" s="1"/>
    </row>
    <row r="207" spans="1:39" ht="20.25" customHeight="1" x14ac:dyDescent="0.15">
      <c r="A207" s="7"/>
      <c r="B207" s="8"/>
      <c r="C207" s="8"/>
      <c r="D207" s="8"/>
      <c r="E207" s="8"/>
      <c r="F207" s="8"/>
      <c r="G207" s="8"/>
      <c r="H207" s="8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9"/>
      <c r="AB207" s="8"/>
      <c r="AC207" s="10"/>
      <c r="AD207" s="11"/>
      <c r="AE207" s="6"/>
      <c r="AF207" s="1"/>
      <c r="AG207" s="1"/>
      <c r="AH207" s="1"/>
      <c r="AI207" s="1"/>
      <c r="AJ207" s="1"/>
      <c r="AK207" s="1"/>
      <c r="AL207" s="1"/>
      <c r="AM207" s="1"/>
    </row>
    <row r="208" spans="1:39" ht="20.25" customHeight="1" x14ac:dyDescent="0.15">
      <c r="A208" s="7"/>
      <c r="B208" s="8"/>
      <c r="C208" s="8"/>
      <c r="D208" s="8"/>
      <c r="E208" s="8"/>
      <c r="F208" s="8"/>
      <c r="G208" s="8"/>
      <c r="H208" s="8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9"/>
      <c r="AB208" s="8"/>
      <c r="AC208" s="10"/>
      <c r="AD208" s="11"/>
      <c r="AE208" s="6"/>
      <c r="AF208" s="1"/>
      <c r="AG208" s="1"/>
      <c r="AH208" s="1"/>
      <c r="AI208" s="1"/>
      <c r="AJ208" s="1"/>
      <c r="AK208" s="1"/>
      <c r="AL208" s="1"/>
      <c r="AM208" s="1"/>
    </row>
    <row r="209" spans="1:39" ht="20.25" customHeight="1" x14ac:dyDescent="0.15">
      <c r="A209" s="7"/>
      <c r="B209" s="8"/>
      <c r="C209" s="8"/>
      <c r="D209" s="8"/>
      <c r="E209" s="8"/>
      <c r="F209" s="8"/>
      <c r="G209" s="8"/>
      <c r="H209" s="8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9"/>
      <c r="AB209" s="8"/>
      <c r="AC209" s="10"/>
      <c r="AD209" s="11"/>
      <c r="AE209" s="6"/>
      <c r="AF209" s="1"/>
      <c r="AG209" s="1"/>
      <c r="AH209" s="1"/>
      <c r="AI209" s="1"/>
      <c r="AJ209" s="1"/>
      <c r="AK209" s="1"/>
      <c r="AL209" s="1"/>
      <c r="AM209" s="1"/>
    </row>
    <row r="210" spans="1:39" ht="20.25" customHeight="1" x14ac:dyDescent="0.15">
      <c r="A210" s="7"/>
      <c r="B210" s="8"/>
      <c r="C210" s="8"/>
      <c r="D210" s="8"/>
      <c r="E210" s="8"/>
      <c r="F210" s="8"/>
      <c r="G210" s="8"/>
      <c r="H210" s="8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9"/>
      <c r="AB210" s="8"/>
      <c r="AC210" s="10"/>
      <c r="AD210" s="11"/>
      <c r="AE210" s="6"/>
      <c r="AF210" s="1"/>
      <c r="AG210" s="1"/>
      <c r="AH210" s="1"/>
      <c r="AI210" s="1"/>
      <c r="AJ210" s="1"/>
      <c r="AK210" s="1"/>
      <c r="AL210" s="1"/>
      <c r="AM210" s="1"/>
    </row>
    <row r="211" spans="1:39" ht="20.25" customHeight="1" x14ac:dyDescent="0.15">
      <c r="A211" s="7"/>
      <c r="B211" s="8"/>
      <c r="C211" s="8"/>
      <c r="D211" s="8"/>
      <c r="E211" s="8"/>
      <c r="F211" s="8"/>
      <c r="G211" s="8"/>
      <c r="H211" s="8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9"/>
      <c r="AB211" s="8"/>
      <c r="AC211" s="10"/>
      <c r="AD211" s="11"/>
      <c r="AE211" s="6"/>
      <c r="AF211" s="1"/>
      <c r="AG211" s="1"/>
      <c r="AH211" s="1"/>
      <c r="AI211" s="1"/>
      <c r="AJ211" s="1"/>
      <c r="AK211" s="1"/>
      <c r="AL211" s="1"/>
      <c r="AM211" s="1"/>
    </row>
    <row r="212" spans="1:39" ht="20.25" customHeight="1" x14ac:dyDescent="0.15">
      <c r="A212" s="7"/>
      <c r="B212" s="8"/>
      <c r="C212" s="8"/>
      <c r="D212" s="8"/>
      <c r="E212" s="8"/>
      <c r="F212" s="8"/>
      <c r="G212" s="8"/>
      <c r="H212" s="8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9"/>
      <c r="AB212" s="8"/>
      <c r="AC212" s="10"/>
      <c r="AD212" s="11"/>
      <c r="AE212" s="6"/>
      <c r="AF212" s="1"/>
      <c r="AG212" s="1"/>
      <c r="AH212" s="1"/>
      <c r="AI212" s="1"/>
      <c r="AJ212" s="1"/>
      <c r="AK212" s="1"/>
      <c r="AL212" s="1"/>
      <c r="AM212" s="1"/>
    </row>
    <row r="213" spans="1:39" ht="20.25" customHeight="1" x14ac:dyDescent="0.15">
      <c r="A213" s="7"/>
      <c r="B213" s="8"/>
      <c r="C213" s="8"/>
      <c r="D213" s="8"/>
      <c r="E213" s="8"/>
      <c r="F213" s="8"/>
      <c r="G213" s="8"/>
      <c r="H213" s="8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9"/>
      <c r="AB213" s="8"/>
      <c r="AC213" s="10"/>
      <c r="AD213" s="11"/>
      <c r="AE213" s="6"/>
      <c r="AF213" s="1"/>
      <c r="AG213" s="1"/>
      <c r="AH213" s="1"/>
      <c r="AI213" s="1"/>
      <c r="AJ213" s="1"/>
      <c r="AK213" s="1"/>
      <c r="AL213" s="1"/>
      <c r="AM213" s="1"/>
    </row>
    <row r="214" spans="1:39" ht="20.25" customHeight="1" x14ac:dyDescent="0.15">
      <c r="A214" s="7"/>
      <c r="B214" s="8"/>
      <c r="C214" s="8"/>
      <c r="D214" s="8"/>
      <c r="E214" s="8"/>
      <c r="F214" s="8"/>
      <c r="G214" s="8"/>
      <c r="H214" s="8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9"/>
      <c r="AB214" s="8"/>
      <c r="AC214" s="10"/>
      <c r="AD214" s="11"/>
      <c r="AE214" s="6"/>
      <c r="AF214" s="1"/>
      <c r="AG214" s="1"/>
      <c r="AH214" s="1"/>
      <c r="AI214" s="1"/>
      <c r="AJ214" s="1"/>
      <c r="AK214" s="1"/>
      <c r="AL214" s="1"/>
      <c r="AM214" s="1"/>
    </row>
    <row r="215" spans="1:39" ht="20.25" customHeight="1" x14ac:dyDescent="0.15">
      <c r="A215" s="7"/>
      <c r="B215" s="8"/>
      <c r="C215" s="8"/>
      <c r="D215" s="8"/>
      <c r="E215" s="8"/>
      <c r="F215" s="8"/>
      <c r="G215" s="8"/>
      <c r="H215" s="8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9"/>
      <c r="AB215" s="8"/>
      <c r="AC215" s="10"/>
      <c r="AD215" s="11"/>
      <c r="AE215" s="6"/>
      <c r="AF215" s="1"/>
      <c r="AG215" s="1"/>
      <c r="AH215" s="1"/>
      <c r="AI215" s="1"/>
      <c r="AJ215" s="1"/>
      <c r="AK215" s="1"/>
      <c r="AL215" s="1"/>
      <c r="AM215" s="1"/>
    </row>
    <row r="216" spans="1:39" ht="20.25" customHeight="1" x14ac:dyDescent="0.15">
      <c r="A216" s="7"/>
      <c r="B216" s="8"/>
      <c r="C216" s="8"/>
      <c r="D216" s="8"/>
      <c r="E216" s="8"/>
      <c r="F216" s="8"/>
      <c r="G216" s="8"/>
      <c r="H216" s="8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9"/>
      <c r="AB216" s="8"/>
      <c r="AC216" s="10"/>
      <c r="AD216" s="11"/>
      <c r="AE216" s="6"/>
      <c r="AF216" s="1"/>
      <c r="AG216" s="1"/>
      <c r="AH216" s="1"/>
      <c r="AI216" s="1"/>
      <c r="AJ216" s="1"/>
      <c r="AK216" s="1"/>
      <c r="AL216" s="1"/>
      <c r="AM216" s="1"/>
    </row>
    <row r="217" spans="1:39" ht="20.25" customHeight="1" x14ac:dyDescent="0.15">
      <c r="A217" s="7"/>
      <c r="B217" s="8"/>
      <c r="C217" s="8"/>
      <c r="D217" s="8"/>
      <c r="E217" s="8"/>
      <c r="F217" s="8"/>
      <c r="G217" s="8"/>
      <c r="H217" s="8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9"/>
      <c r="AB217" s="8"/>
      <c r="AC217" s="10"/>
      <c r="AD217" s="11"/>
      <c r="AE217" s="6"/>
      <c r="AF217" s="1"/>
      <c r="AG217" s="1"/>
      <c r="AH217" s="1"/>
      <c r="AI217" s="1"/>
      <c r="AJ217" s="1"/>
      <c r="AK217" s="1"/>
      <c r="AL217" s="1"/>
      <c r="AM217" s="1"/>
    </row>
    <row r="218" spans="1:39" ht="20.25" customHeight="1" x14ac:dyDescent="0.15">
      <c r="A218" s="7"/>
      <c r="B218" s="8"/>
      <c r="C218" s="8"/>
      <c r="D218" s="8"/>
      <c r="E218" s="8"/>
      <c r="F218" s="8"/>
      <c r="G218" s="8"/>
      <c r="H218" s="8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9"/>
      <c r="AB218" s="8"/>
      <c r="AC218" s="10"/>
      <c r="AD218" s="11"/>
      <c r="AE218" s="6"/>
      <c r="AF218" s="1"/>
      <c r="AG218" s="1"/>
      <c r="AH218" s="1"/>
      <c r="AI218" s="1"/>
      <c r="AJ218" s="1"/>
      <c r="AK218" s="1"/>
      <c r="AL218" s="1"/>
      <c r="AM218" s="1"/>
    </row>
    <row r="219" spans="1:39" ht="20.25" customHeight="1" x14ac:dyDescent="0.15">
      <c r="A219" s="7"/>
      <c r="B219" s="8"/>
      <c r="C219" s="8"/>
      <c r="D219" s="8"/>
      <c r="E219" s="8"/>
      <c r="F219" s="8"/>
      <c r="G219" s="8"/>
      <c r="H219" s="8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9"/>
      <c r="AB219" s="8"/>
      <c r="AC219" s="10"/>
      <c r="AD219" s="11"/>
      <c r="AE219" s="6"/>
      <c r="AF219" s="1"/>
      <c r="AG219" s="1"/>
      <c r="AH219" s="1"/>
      <c r="AI219" s="1"/>
      <c r="AJ219" s="1"/>
      <c r="AK219" s="1"/>
      <c r="AL219" s="1"/>
      <c r="AM219" s="1"/>
    </row>
    <row r="220" spans="1:39" ht="20.25" customHeight="1" x14ac:dyDescent="0.15">
      <c r="A220" s="7"/>
      <c r="B220" s="8"/>
      <c r="C220" s="8"/>
      <c r="D220" s="8"/>
      <c r="E220" s="8"/>
      <c r="F220" s="8"/>
      <c r="G220" s="8"/>
      <c r="H220" s="8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9"/>
      <c r="AB220" s="8"/>
      <c r="AC220" s="10"/>
      <c r="AD220" s="11"/>
      <c r="AE220" s="6"/>
      <c r="AF220" s="1"/>
      <c r="AG220" s="1"/>
      <c r="AH220" s="1"/>
      <c r="AI220" s="1"/>
      <c r="AJ220" s="1"/>
      <c r="AK220" s="1"/>
      <c r="AL220" s="1"/>
      <c r="AM220" s="1"/>
    </row>
    <row r="221" spans="1:39" ht="20.25" customHeight="1" x14ac:dyDescent="0.15">
      <c r="A221" s="7"/>
      <c r="B221" s="8"/>
      <c r="C221" s="8"/>
      <c r="D221" s="8"/>
      <c r="E221" s="8"/>
      <c r="F221" s="8"/>
      <c r="G221" s="8"/>
      <c r="H221" s="8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9"/>
      <c r="AB221" s="8"/>
      <c r="AC221" s="10"/>
      <c r="AD221" s="11"/>
      <c r="AE221" s="6"/>
      <c r="AF221" s="1"/>
      <c r="AG221" s="1"/>
      <c r="AH221" s="1"/>
      <c r="AI221" s="1"/>
      <c r="AJ221" s="1"/>
      <c r="AK221" s="1"/>
      <c r="AL221" s="1"/>
      <c r="AM221" s="1"/>
    </row>
    <row r="222" spans="1:39" ht="20.25" customHeight="1" x14ac:dyDescent="0.15">
      <c r="A222" s="7"/>
      <c r="B222" s="8"/>
      <c r="C222" s="8"/>
      <c r="D222" s="8"/>
      <c r="E222" s="8"/>
      <c r="F222" s="8"/>
      <c r="G222" s="8"/>
      <c r="H222" s="8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9"/>
      <c r="AB222" s="8"/>
      <c r="AC222" s="10"/>
      <c r="AD222" s="11"/>
      <c r="AE222" s="6"/>
      <c r="AF222" s="1"/>
      <c r="AG222" s="1"/>
      <c r="AH222" s="1"/>
      <c r="AI222" s="1"/>
      <c r="AJ222" s="1"/>
      <c r="AK222" s="1"/>
      <c r="AL222" s="1"/>
      <c r="AM222" s="1"/>
    </row>
    <row r="223" spans="1:39" ht="20.25" customHeight="1" x14ac:dyDescent="0.15">
      <c r="A223" s="7"/>
      <c r="B223" s="8"/>
      <c r="C223" s="8"/>
      <c r="D223" s="8"/>
      <c r="E223" s="8"/>
      <c r="F223" s="8"/>
      <c r="G223" s="8"/>
      <c r="H223" s="8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9"/>
      <c r="AB223" s="8"/>
      <c r="AC223" s="10"/>
      <c r="AD223" s="11"/>
      <c r="AE223" s="6"/>
      <c r="AF223" s="1"/>
      <c r="AG223" s="1"/>
      <c r="AH223" s="1"/>
      <c r="AI223" s="1"/>
      <c r="AJ223" s="1"/>
      <c r="AK223" s="1"/>
      <c r="AL223" s="1"/>
      <c r="AM223" s="1"/>
    </row>
    <row r="224" spans="1:39" ht="20.25" customHeight="1" x14ac:dyDescent="0.15">
      <c r="A224" s="7"/>
      <c r="B224" s="8"/>
      <c r="C224" s="8"/>
      <c r="D224" s="8"/>
      <c r="E224" s="8"/>
      <c r="F224" s="8"/>
      <c r="G224" s="8"/>
      <c r="H224" s="8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9"/>
      <c r="AB224" s="8"/>
      <c r="AC224" s="10"/>
      <c r="AD224" s="11"/>
      <c r="AE224" s="6"/>
      <c r="AF224" s="1"/>
      <c r="AG224" s="1"/>
      <c r="AH224" s="1"/>
      <c r="AI224" s="1"/>
      <c r="AJ224" s="1"/>
      <c r="AK224" s="1"/>
      <c r="AL224" s="1"/>
      <c r="AM224" s="1"/>
    </row>
    <row r="225" spans="1:39" ht="20.25" customHeight="1" x14ac:dyDescent="0.15">
      <c r="A225" s="7"/>
      <c r="B225" s="8"/>
      <c r="C225" s="8"/>
      <c r="D225" s="8"/>
      <c r="E225" s="8"/>
      <c r="F225" s="8"/>
      <c r="G225" s="8"/>
      <c r="H225" s="8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9"/>
      <c r="AB225" s="8"/>
      <c r="AC225" s="10"/>
      <c r="AD225" s="11"/>
      <c r="AE225" s="6"/>
      <c r="AF225" s="1"/>
      <c r="AG225" s="1"/>
      <c r="AH225" s="1"/>
      <c r="AI225" s="1"/>
      <c r="AJ225" s="1"/>
      <c r="AK225" s="1"/>
      <c r="AL225" s="1"/>
      <c r="AM225" s="1"/>
    </row>
    <row r="226" spans="1:39" ht="20.25" customHeight="1" x14ac:dyDescent="0.15">
      <c r="A226" s="7"/>
      <c r="B226" s="8"/>
      <c r="C226" s="8"/>
      <c r="D226" s="8"/>
      <c r="E226" s="8"/>
      <c r="F226" s="8"/>
      <c r="G226" s="8"/>
      <c r="H226" s="8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9"/>
      <c r="AB226" s="8"/>
      <c r="AC226" s="10"/>
      <c r="AD226" s="11"/>
      <c r="AE226" s="6"/>
      <c r="AF226" s="1"/>
      <c r="AG226" s="1"/>
      <c r="AH226" s="1"/>
      <c r="AI226" s="1"/>
      <c r="AJ226" s="1"/>
      <c r="AK226" s="1"/>
      <c r="AL226" s="1"/>
      <c r="AM226" s="1"/>
    </row>
    <row r="227" spans="1:39" ht="20.25" customHeight="1" x14ac:dyDescent="0.15">
      <c r="A227" s="7"/>
      <c r="B227" s="8"/>
      <c r="C227" s="8"/>
      <c r="D227" s="8"/>
      <c r="E227" s="8"/>
      <c r="F227" s="8"/>
      <c r="G227" s="8"/>
      <c r="H227" s="8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9"/>
      <c r="AB227" s="8"/>
      <c r="AC227" s="10"/>
      <c r="AD227" s="11"/>
      <c r="AE227" s="6"/>
      <c r="AF227" s="1"/>
      <c r="AG227" s="1"/>
      <c r="AH227" s="1"/>
      <c r="AI227" s="1"/>
      <c r="AJ227" s="1"/>
      <c r="AK227" s="1"/>
      <c r="AL227" s="1"/>
      <c r="AM227" s="1"/>
    </row>
    <row r="228" spans="1:39" ht="20.25" customHeight="1" x14ac:dyDescent="0.15">
      <c r="A228" s="7"/>
      <c r="B228" s="8"/>
      <c r="C228" s="8"/>
      <c r="D228" s="8"/>
      <c r="E228" s="8"/>
      <c r="F228" s="8"/>
      <c r="G228" s="8"/>
      <c r="H228" s="8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9"/>
      <c r="AB228" s="8"/>
      <c r="AC228" s="10"/>
      <c r="AD228" s="11"/>
      <c r="AE228" s="6"/>
      <c r="AF228" s="1"/>
      <c r="AG228" s="1"/>
      <c r="AH228" s="1"/>
      <c r="AI228" s="1"/>
      <c r="AJ228" s="1"/>
      <c r="AK228" s="1"/>
      <c r="AL228" s="1"/>
      <c r="AM228" s="1"/>
    </row>
    <row r="229" spans="1:39" ht="20.25" customHeight="1" x14ac:dyDescent="0.15">
      <c r="A229" s="7"/>
      <c r="B229" s="8"/>
      <c r="C229" s="8"/>
      <c r="D229" s="8"/>
      <c r="E229" s="8"/>
      <c r="F229" s="8"/>
      <c r="G229" s="8"/>
      <c r="H229" s="8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9"/>
      <c r="AB229" s="8"/>
      <c r="AC229" s="10"/>
      <c r="AD229" s="11"/>
      <c r="AE229" s="6"/>
      <c r="AF229" s="1"/>
      <c r="AG229" s="1"/>
      <c r="AH229" s="1"/>
      <c r="AI229" s="1"/>
      <c r="AJ229" s="1"/>
      <c r="AK229" s="1"/>
      <c r="AL229" s="1"/>
      <c r="AM229" s="1"/>
    </row>
    <row r="230" spans="1:39" ht="20.25" customHeight="1" x14ac:dyDescent="0.15">
      <c r="A230" s="7"/>
      <c r="B230" s="8"/>
      <c r="C230" s="8"/>
      <c r="D230" s="8"/>
      <c r="E230" s="8"/>
      <c r="F230" s="8"/>
      <c r="G230" s="8"/>
      <c r="H230" s="8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9"/>
      <c r="AB230" s="8"/>
      <c r="AC230" s="10"/>
      <c r="AD230" s="11"/>
      <c r="AE230" s="6"/>
      <c r="AF230" s="1"/>
      <c r="AG230" s="1"/>
      <c r="AH230" s="1"/>
      <c r="AI230" s="1"/>
      <c r="AJ230" s="1"/>
      <c r="AK230" s="1"/>
      <c r="AL230" s="1"/>
      <c r="AM230" s="1"/>
    </row>
    <row r="231" spans="1:39" ht="20.25" customHeight="1" x14ac:dyDescent="0.15">
      <c r="A231" s="7"/>
      <c r="B231" s="8"/>
      <c r="C231" s="8"/>
      <c r="D231" s="8"/>
      <c r="E231" s="8"/>
      <c r="F231" s="8"/>
      <c r="G231" s="8"/>
      <c r="H231" s="8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9"/>
      <c r="AB231" s="8"/>
      <c r="AC231" s="10"/>
      <c r="AD231" s="11"/>
      <c r="AE231" s="6"/>
      <c r="AF231" s="1"/>
      <c r="AG231" s="1"/>
      <c r="AH231" s="1"/>
      <c r="AI231" s="1"/>
      <c r="AJ231" s="1"/>
      <c r="AK231" s="1"/>
      <c r="AL231" s="1"/>
      <c r="AM231" s="1"/>
    </row>
    <row r="232" spans="1:39" ht="20.25" customHeight="1" x14ac:dyDescent="0.15">
      <c r="A232" s="7"/>
      <c r="B232" s="8"/>
      <c r="C232" s="8"/>
      <c r="D232" s="8"/>
      <c r="E232" s="8"/>
      <c r="F232" s="8"/>
      <c r="G232" s="8"/>
      <c r="H232" s="8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9"/>
      <c r="AB232" s="8"/>
      <c r="AC232" s="10"/>
      <c r="AD232" s="11"/>
      <c r="AE232" s="6"/>
      <c r="AF232" s="1"/>
      <c r="AG232" s="1"/>
      <c r="AH232" s="1"/>
      <c r="AI232" s="1"/>
      <c r="AJ232" s="1"/>
      <c r="AK232" s="1"/>
      <c r="AL232" s="1"/>
      <c r="AM232" s="1"/>
    </row>
    <row r="233" spans="1:39" ht="20.25" customHeight="1" x14ac:dyDescent="0.15">
      <c r="A233" s="7"/>
      <c r="B233" s="8"/>
      <c r="C233" s="8"/>
      <c r="D233" s="8"/>
      <c r="E233" s="8"/>
      <c r="F233" s="8"/>
      <c r="G233" s="8"/>
      <c r="H233" s="8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9"/>
      <c r="AB233" s="8"/>
      <c r="AC233" s="10"/>
      <c r="AD233" s="11"/>
      <c r="AE233" s="6"/>
      <c r="AF233" s="1"/>
      <c r="AG233" s="1"/>
      <c r="AH233" s="1"/>
      <c r="AI233" s="1"/>
      <c r="AJ233" s="1"/>
      <c r="AK233" s="1"/>
      <c r="AL233" s="1"/>
      <c r="AM233" s="1"/>
    </row>
    <row r="234" spans="1:39" ht="20.25" customHeight="1" x14ac:dyDescent="0.15">
      <c r="A234" s="7"/>
      <c r="B234" s="8"/>
      <c r="C234" s="8"/>
      <c r="D234" s="8"/>
      <c r="E234" s="8"/>
      <c r="F234" s="8"/>
      <c r="G234" s="8"/>
      <c r="H234" s="8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9"/>
      <c r="AB234" s="8"/>
      <c r="AC234" s="10"/>
      <c r="AD234" s="11"/>
      <c r="AE234" s="6"/>
      <c r="AF234" s="1"/>
      <c r="AG234" s="1"/>
      <c r="AH234" s="1"/>
      <c r="AI234" s="1"/>
      <c r="AJ234" s="1"/>
      <c r="AK234" s="1"/>
      <c r="AL234" s="1"/>
      <c r="AM234" s="1"/>
    </row>
    <row r="235" spans="1:39" ht="20.25" customHeight="1" x14ac:dyDescent="0.15">
      <c r="A235" s="7"/>
      <c r="B235" s="8"/>
      <c r="C235" s="8"/>
      <c r="D235" s="8"/>
      <c r="E235" s="8"/>
      <c r="F235" s="8"/>
      <c r="G235" s="8"/>
      <c r="H235" s="8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9"/>
      <c r="AB235" s="8"/>
      <c r="AC235" s="10"/>
      <c r="AD235" s="11"/>
      <c r="AE235" s="6"/>
      <c r="AF235" s="1"/>
      <c r="AG235" s="1"/>
      <c r="AH235" s="1"/>
      <c r="AI235" s="1"/>
      <c r="AJ235" s="1"/>
      <c r="AK235" s="1"/>
      <c r="AL235" s="1"/>
      <c r="AM235" s="1"/>
    </row>
    <row r="236" spans="1:39" ht="20.25" customHeight="1" x14ac:dyDescent="0.15">
      <c r="A236" s="7"/>
      <c r="B236" s="8"/>
      <c r="C236" s="8"/>
      <c r="D236" s="8"/>
      <c r="E236" s="8"/>
      <c r="F236" s="8"/>
      <c r="G236" s="8"/>
      <c r="H236" s="8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9"/>
      <c r="AB236" s="8"/>
      <c r="AC236" s="10"/>
      <c r="AD236" s="11"/>
      <c r="AE236" s="6"/>
      <c r="AF236" s="1"/>
      <c r="AG236" s="1"/>
      <c r="AH236" s="1"/>
      <c r="AI236" s="1"/>
      <c r="AJ236" s="1"/>
      <c r="AK236" s="1"/>
      <c r="AL236" s="1"/>
      <c r="AM236" s="1"/>
    </row>
    <row r="237" spans="1:39" ht="20.25" customHeight="1" x14ac:dyDescent="0.15">
      <c r="A237" s="7"/>
      <c r="B237" s="8"/>
      <c r="C237" s="8"/>
      <c r="D237" s="8"/>
      <c r="E237" s="8"/>
      <c r="F237" s="8"/>
      <c r="G237" s="8"/>
      <c r="H237" s="8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9"/>
      <c r="AB237" s="8"/>
      <c r="AC237" s="10"/>
      <c r="AD237" s="11"/>
      <c r="AE237" s="6"/>
      <c r="AF237" s="1"/>
      <c r="AG237" s="1"/>
      <c r="AH237" s="1"/>
      <c r="AI237" s="1"/>
      <c r="AJ237" s="1"/>
      <c r="AK237" s="1"/>
      <c r="AL237" s="1"/>
      <c r="AM237" s="1"/>
    </row>
    <row r="238" spans="1:39" ht="20.25" customHeight="1" x14ac:dyDescent="0.15">
      <c r="A238" s="7"/>
      <c r="B238" s="8"/>
      <c r="C238" s="8"/>
      <c r="D238" s="8"/>
      <c r="E238" s="8"/>
      <c r="F238" s="8"/>
      <c r="G238" s="8"/>
      <c r="H238" s="8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9"/>
      <c r="AB238" s="8"/>
      <c r="AC238" s="10"/>
      <c r="AD238" s="11"/>
      <c r="AE238" s="6"/>
      <c r="AF238" s="1"/>
      <c r="AG238" s="1"/>
      <c r="AH238" s="1"/>
      <c r="AI238" s="1"/>
      <c r="AJ238" s="1"/>
      <c r="AK238" s="1"/>
      <c r="AL238" s="1"/>
      <c r="AM238" s="1"/>
    </row>
    <row r="239" spans="1:39" ht="20.25" customHeight="1" x14ac:dyDescent="0.15">
      <c r="A239" s="7"/>
      <c r="B239" s="8"/>
      <c r="C239" s="8"/>
      <c r="D239" s="8"/>
      <c r="E239" s="8"/>
      <c r="F239" s="8"/>
      <c r="G239" s="8"/>
      <c r="H239" s="8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9"/>
      <c r="AB239" s="8"/>
      <c r="AC239" s="10"/>
      <c r="AD239" s="11"/>
      <c r="AE239" s="6"/>
      <c r="AF239" s="1"/>
      <c r="AG239" s="1"/>
      <c r="AH239" s="1"/>
      <c r="AI239" s="1"/>
      <c r="AJ239" s="1"/>
      <c r="AK239" s="1"/>
      <c r="AL239" s="1"/>
      <c r="AM239" s="1"/>
    </row>
    <row r="240" spans="1:39" ht="20.25" customHeight="1" x14ac:dyDescent="0.15">
      <c r="A240" s="7"/>
      <c r="B240" s="8"/>
      <c r="C240" s="8"/>
      <c r="D240" s="8"/>
      <c r="E240" s="8"/>
      <c r="F240" s="8"/>
      <c r="G240" s="8"/>
      <c r="H240" s="8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9"/>
      <c r="AB240" s="8"/>
      <c r="AC240" s="10"/>
      <c r="AD240" s="11"/>
      <c r="AE240" s="6"/>
      <c r="AF240" s="1"/>
      <c r="AG240" s="1"/>
      <c r="AH240" s="1"/>
      <c r="AI240" s="1"/>
      <c r="AJ240" s="1"/>
      <c r="AK240" s="1"/>
      <c r="AL240" s="1"/>
      <c r="AM240" s="1"/>
    </row>
    <row r="241" spans="1:39" ht="20.25" customHeight="1" x14ac:dyDescent="0.15">
      <c r="A241" s="7"/>
      <c r="B241" s="8"/>
      <c r="C241" s="8"/>
      <c r="D241" s="8"/>
      <c r="E241" s="8"/>
      <c r="F241" s="8"/>
      <c r="G241" s="8"/>
      <c r="H241" s="8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9"/>
      <c r="AB241" s="8"/>
      <c r="AC241" s="10"/>
      <c r="AD241" s="11"/>
      <c r="AE241" s="6"/>
      <c r="AF241" s="1"/>
      <c r="AG241" s="1"/>
      <c r="AH241" s="1"/>
      <c r="AI241" s="1"/>
      <c r="AJ241" s="1"/>
      <c r="AK241" s="1"/>
      <c r="AL241" s="1"/>
      <c r="AM241" s="1"/>
    </row>
    <row r="242" spans="1:39" ht="20.25" customHeight="1" x14ac:dyDescent="0.15">
      <c r="A242" s="7"/>
      <c r="B242" s="8"/>
      <c r="C242" s="8"/>
      <c r="D242" s="8"/>
      <c r="E242" s="8"/>
      <c r="F242" s="8"/>
      <c r="G242" s="8"/>
      <c r="H242" s="8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9"/>
      <c r="AB242" s="8"/>
      <c r="AC242" s="10"/>
      <c r="AD242" s="11"/>
      <c r="AE242" s="6"/>
      <c r="AF242" s="1"/>
      <c r="AG242" s="1"/>
      <c r="AH242" s="1"/>
      <c r="AI242" s="1"/>
      <c r="AJ242" s="1"/>
      <c r="AK242" s="1"/>
      <c r="AL242" s="1"/>
      <c r="AM242" s="1"/>
    </row>
    <row r="243" spans="1:39" ht="20.25" customHeight="1" x14ac:dyDescent="0.15">
      <c r="A243" s="7"/>
      <c r="B243" s="8"/>
      <c r="C243" s="8"/>
      <c r="D243" s="8"/>
      <c r="E243" s="8"/>
      <c r="F243" s="8"/>
      <c r="G243" s="8"/>
      <c r="H243" s="8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9"/>
      <c r="AB243" s="8"/>
      <c r="AC243" s="10"/>
      <c r="AD243" s="11"/>
      <c r="AE243" s="6"/>
      <c r="AF243" s="1"/>
      <c r="AG243" s="1"/>
      <c r="AH243" s="1"/>
      <c r="AI243" s="1"/>
      <c r="AJ243" s="1"/>
      <c r="AK243" s="1"/>
      <c r="AL243" s="1"/>
      <c r="AM243" s="1"/>
    </row>
    <row r="244" spans="1:39" ht="20.25" customHeight="1" x14ac:dyDescent="0.15">
      <c r="A244" s="7"/>
      <c r="B244" s="8"/>
      <c r="C244" s="8"/>
      <c r="D244" s="8"/>
      <c r="E244" s="8"/>
      <c r="F244" s="8"/>
      <c r="G244" s="8"/>
      <c r="H244" s="8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9"/>
      <c r="AB244" s="8"/>
      <c r="AC244" s="10"/>
      <c r="AD244" s="11"/>
      <c r="AE244" s="6"/>
      <c r="AF244" s="1"/>
      <c r="AG244" s="1"/>
      <c r="AH244" s="1"/>
      <c r="AI244" s="1"/>
      <c r="AJ244" s="1"/>
      <c r="AK244" s="1"/>
      <c r="AL244" s="1"/>
      <c r="AM244" s="1"/>
    </row>
    <row r="245" spans="1:39" ht="20.25" customHeight="1" x14ac:dyDescent="0.15">
      <c r="A245" s="7"/>
      <c r="B245" s="8"/>
      <c r="C245" s="8"/>
      <c r="D245" s="8"/>
      <c r="E245" s="8"/>
      <c r="F245" s="8"/>
      <c r="G245" s="8"/>
      <c r="H245" s="8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9"/>
      <c r="AB245" s="8"/>
      <c r="AC245" s="10"/>
      <c r="AD245" s="11"/>
      <c r="AE245" s="6"/>
      <c r="AF245" s="1"/>
      <c r="AG245" s="1"/>
      <c r="AH245" s="1"/>
      <c r="AI245" s="1"/>
      <c r="AJ245" s="1"/>
      <c r="AK245" s="1"/>
      <c r="AL245" s="1"/>
      <c r="AM245" s="1"/>
    </row>
    <row r="246" spans="1:39" ht="20.25" customHeight="1" x14ac:dyDescent="0.15">
      <c r="A246" s="7"/>
      <c r="B246" s="8"/>
      <c r="C246" s="8"/>
      <c r="D246" s="8"/>
      <c r="E246" s="8"/>
      <c r="F246" s="8"/>
      <c r="G246" s="8"/>
      <c r="H246" s="8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9"/>
      <c r="AB246" s="8"/>
      <c r="AC246" s="10"/>
      <c r="AD246" s="11"/>
      <c r="AE246" s="6"/>
      <c r="AF246" s="1"/>
      <c r="AG246" s="1"/>
      <c r="AH246" s="1"/>
      <c r="AI246" s="1"/>
      <c r="AJ246" s="1"/>
      <c r="AK246" s="1"/>
      <c r="AL246" s="1"/>
      <c r="AM246" s="1"/>
    </row>
    <row r="247" spans="1:39" ht="20.25" customHeight="1" x14ac:dyDescent="0.15">
      <c r="A247" s="7"/>
      <c r="B247" s="8"/>
      <c r="C247" s="8"/>
      <c r="D247" s="8"/>
      <c r="E247" s="8"/>
      <c r="F247" s="8"/>
      <c r="G247" s="8"/>
      <c r="H247" s="8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9"/>
      <c r="AB247" s="8"/>
      <c r="AC247" s="10"/>
      <c r="AD247" s="11"/>
      <c r="AE247" s="6"/>
      <c r="AF247" s="1"/>
      <c r="AG247" s="1"/>
      <c r="AH247" s="1"/>
      <c r="AI247" s="1"/>
      <c r="AJ247" s="1"/>
      <c r="AK247" s="1"/>
      <c r="AL247" s="1"/>
      <c r="AM247" s="1"/>
    </row>
    <row r="248" spans="1:39" ht="20.25" customHeight="1" x14ac:dyDescent="0.15">
      <c r="A248" s="7"/>
      <c r="B248" s="8"/>
      <c r="C248" s="8"/>
      <c r="D248" s="8"/>
      <c r="E248" s="8"/>
      <c r="F248" s="8"/>
      <c r="G248" s="8"/>
      <c r="H248" s="8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9"/>
      <c r="AB248" s="8"/>
      <c r="AC248" s="10"/>
      <c r="AD248" s="11"/>
      <c r="AE248" s="6"/>
      <c r="AF248" s="1"/>
      <c r="AG248" s="1"/>
      <c r="AH248" s="1"/>
      <c r="AI248" s="1"/>
      <c r="AJ248" s="1"/>
      <c r="AK248" s="1"/>
      <c r="AL248" s="1"/>
      <c r="AM248" s="1"/>
    </row>
    <row r="249" spans="1:39" ht="20.25" customHeight="1" x14ac:dyDescent="0.15">
      <c r="A249" s="7"/>
      <c r="B249" s="8"/>
      <c r="C249" s="8"/>
      <c r="D249" s="8"/>
      <c r="E249" s="8"/>
      <c r="F249" s="8"/>
      <c r="G249" s="8"/>
      <c r="H249" s="8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9"/>
      <c r="AB249" s="8"/>
      <c r="AC249" s="10"/>
      <c r="AD249" s="11"/>
      <c r="AE249" s="6"/>
      <c r="AF249" s="1"/>
      <c r="AG249" s="1"/>
      <c r="AH249" s="1"/>
      <c r="AI249" s="1"/>
      <c r="AJ249" s="1"/>
      <c r="AK249" s="1"/>
      <c r="AL249" s="1"/>
      <c r="AM249" s="1"/>
    </row>
    <row r="250" spans="1:39" ht="20.25" customHeight="1" x14ac:dyDescent="0.15">
      <c r="A250" s="7"/>
      <c r="B250" s="8"/>
      <c r="C250" s="8"/>
      <c r="D250" s="8"/>
      <c r="E250" s="8"/>
      <c r="F250" s="8"/>
      <c r="G250" s="8"/>
      <c r="H250" s="8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9"/>
      <c r="AB250" s="8"/>
      <c r="AC250" s="10"/>
      <c r="AD250" s="11"/>
      <c r="AE250" s="6"/>
      <c r="AF250" s="1"/>
      <c r="AG250" s="1"/>
      <c r="AH250" s="1"/>
      <c r="AI250" s="1"/>
      <c r="AJ250" s="1"/>
      <c r="AK250" s="1"/>
      <c r="AL250" s="1"/>
      <c r="AM250" s="1"/>
    </row>
    <row r="251" spans="1:39" ht="20.25" customHeight="1" x14ac:dyDescent="0.15">
      <c r="A251" s="7"/>
      <c r="B251" s="8"/>
      <c r="C251" s="8"/>
      <c r="D251" s="8"/>
      <c r="E251" s="8"/>
      <c r="F251" s="8"/>
      <c r="G251" s="8"/>
      <c r="H251" s="8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9"/>
      <c r="AB251" s="8"/>
      <c r="AC251" s="10"/>
      <c r="AD251" s="11"/>
      <c r="AE251" s="6"/>
      <c r="AF251" s="1"/>
      <c r="AG251" s="1"/>
      <c r="AH251" s="1"/>
      <c r="AI251" s="1"/>
      <c r="AJ251" s="1"/>
      <c r="AK251" s="1"/>
      <c r="AL251" s="1"/>
      <c r="AM251" s="1"/>
    </row>
    <row r="252" spans="1:39" ht="20.25" customHeight="1" x14ac:dyDescent="0.15">
      <c r="A252" s="7"/>
      <c r="B252" s="8"/>
      <c r="C252" s="8"/>
      <c r="D252" s="8"/>
      <c r="E252" s="8"/>
      <c r="F252" s="8"/>
      <c r="G252" s="8"/>
      <c r="H252" s="8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9"/>
      <c r="AB252" s="8"/>
      <c r="AC252" s="10"/>
      <c r="AD252" s="11"/>
      <c r="AE252" s="6"/>
      <c r="AF252" s="1"/>
      <c r="AG252" s="1"/>
      <c r="AH252" s="1"/>
      <c r="AI252" s="1"/>
      <c r="AJ252" s="1"/>
      <c r="AK252" s="1"/>
      <c r="AL252" s="1"/>
      <c r="AM252" s="1"/>
    </row>
    <row r="253" spans="1:39" ht="20.25" customHeight="1" x14ac:dyDescent="0.15">
      <c r="A253" s="7"/>
      <c r="B253" s="8"/>
      <c r="C253" s="8"/>
      <c r="D253" s="8"/>
      <c r="E253" s="8"/>
      <c r="F253" s="8"/>
      <c r="G253" s="8"/>
      <c r="H253" s="8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9"/>
      <c r="AB253" s="8"/>
      <c r="AC253" s="10"/>
      <c r="AD253" s="11"/>
      <c r="AE253" s="6"/>
      <c r="AF253" s="1"/>
      <c r="AG253" s="1"/>
      <c r="AH253" s="1"/>
      <c r="AI253" s="1"/>
      <c r="AJ253" s="1"/>
      <c r="AK253" s="1"/>
      <c r="AL253" s="1"/>
      <c r="AM253" s="1"/>
    </row>
    <row r="254" spans="1:39" ht="20.25" customHeight="1" x14ac:dyDescent="0.15">
      <c r="A254" s="7"/>
      <c r="B254" s="8"/>
      <c r="C254" s="8"/>
      <c r="D254" s="8"/>
      <c r="E254" s="8"/>
      <c r="F254" s="8"/>
      <c r="G254" s="8"/>
      <c r="H254" s="8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9"/>
      <c r="AB254" s="8"/>
      <c r="AC254" s="10"/>
      <c r="AD254" s="11"/>
      <c r="AE254" s="6"/>
      <c r="AF254" s="1"/>
      <c r="AG254" s="1"/>
      <c r="AH254" s="1"/>
      <c r="AI254" s="1"/>
      <c r="AJ254" s="1"/>
      <c r="AK254" s="1"/>
      <c r="AL254" s="1"/>
      <c r="AM254" s="1"/>
    </row>
    <row r="255" spans="1:39" ht="20.25" customHeight="1" x14ac:dyDescent="0.15">
      <c r="A255" s="7"/>
      <c r="B255" s="8"/>
      <c r="C255" s="8"/>
      <c r="D255" s="8"/>
      <c r="E255" s="8"/>
      <c r="F255" s="8"/>
      <c r="G255" s="8"/>
      <c r="H255" s="8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9"/>
      <c r="AB255" s="8"/>
      <c r="AC255" s="10"/>
      <c r="AD255" s="11"/>
      <c r="AE255" s="6"/>
      <c r="AF255" s="1"/>
      <c r="AG255" s="1"/>
      <c r="AH255" s="1"/>
      <c r="AI255" s="1"/>
      <c r="AJ255" s="1"/>
      <c r="AK255" s="1"/>
      <c r="AL255" s="1"/>
      <c r="AM255" s="1"/>
    </row>
    <row r="256" spans="1:39" ht="20.25" customHeight="1" x14ac:dyDescent="0.15">
      <c r="A256" s="7"/>
      <c r="B256" s="8"/>
      <c r="C256" s="8"/>
      <c r="D256" s="8"/>
      <c r="E256" s="8"/>
      <c r="F256" s="8"/>
      <c r="G256" s="8"/>
      <c r="H256" s="8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9"/>
      <c r="AB256" s="8"/>
      <c r="AC256" s="10"/>
      <c r="AD256" s="11"/>
      <c r="AE256" s="6"/>
      <c r="AF256" s="1"/>
      <c r="AG256" s="1"/>
      <c r="AH256" s="1"/>
      <c r="AI256" s="1"/>
      <c r="AJ256" s="1"/>
      <c r="AK256" s="1"/>
      <c r="AL256" s="1"/>
      <c r="AM256" s="1"/>
    </row>
    <row r="257" spans="1:39" ht="20.25" customHeight="1" x14ac:dyDescent="0.15">
      <c r="A257" s="7"/>
      <c r="B257" s="8"/>
      <c r="C257" s="8"/>
      <c r="D257" s="8"/>
      <c r="E257" s="8"/>
      <c r="F257" s="8"/>
      <c r="G257" s="8"/>
      <c r="H257" s="8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9"/>
      <c r="AB257" s="8"/>
      <c r="AC257" s="10"/>
      <c r="AD257" s="11"/>
      <c r="AE257" s="6"/>
      <c r="AF257" s="1"/>
      <c r="AG257" s="1"/>
      <c r="AH257" s="1"/>
      <c r="AI257" s="1"/>
      <c r="AJ257" s="1"/>
      <c r="AK257" s="1"/>
      <c r="AL257" s="1"/>
      <c r="AM257" s="1"/>
    </row>
    <row r="258" spans="1:39" ht="20.25" customHeight="1" x14ac:dyDescent="0.15">
      <c r="A258" s="7"/>
      <c r="B258" s="8"/>
      <c r="C258" s="8"/>
      <c r="D258" s="8"/>
      <c r="E258" s="8"/>
      <c r="F258" s="8"/>
      <c r="G258" s="8"/>
      <c r="H258" s="8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9"/>
      <c r="AB258" s="8"/>
      <c r="AC258" s="10"/>
      <c r="AD258" s="11"/>
      <c r="AE258" s="6"/>
      <c r="AF258" s="1"/>
      <c r="AG258" s="1"/>
      <c r="AH258" s="1"/>
      <c r="AI258" s="1"/>
      <c r="AJ258" s="1"/>
      <c r="AK258" s="1"/>
      <c r="AL258" s="1"/>
      <c r="AM258" s="1"/>
    </row>
    <row r="259" spans="1:39" ht="20.25" customHeight="1" x14ac:dyDescent="0.15">
      <c r="A259" s="7"/>
      <c r="B259" s="8"/>
      <c r="C259" s="8"/>
      <c r="D259" s="8"/>
      <c r="E259" s="8"/>
      <c r="F259" s="8"/>
      <c r="G259" s="8"/>
      <c r="H259" s="8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9"/>
      <c r="AB259" s="8"/>
      <c r="AC259" s="10"/>
      <c r="AD259" s="11"/>
      <c r="AE259" s="6"/>
      <c r="AF259" s="1"/>
      <c r="AG259" s="1"/>
      <c r="AH259" s="1"/>
      <c r="AI259" s="1"/>
      <c r="AJ259" s="1"/>
      <c r="AK259" s="1"/>
      <c r="AL259" s="1"/>
      <c r="AM259" s="1"/>
    </row>
    <row r="260" spans="1:39" ht="20.25" customHeight="1" x14ac:dyDescent="0.15">
      <c r="A260" s="7"/>
      <c r="B260" s="8"/>
      <c r="C260" s="8"/>
      <c r="D260" s="8"/>
      <c r="E260" s="8"/>
      <c r="F260" s="8"/>
      <c r="G260" s="8"/>
      <c r="H260" s="8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9"/>
      <c r="AB260" s="8"/>
      <c r="AC260" s="10"/>
      <c r="AD260" s="11"/>
      <c r="AE260" s="6"/>
      <c r="AF260" s="1"/>
      <c r="AG260" s="1"/>
      <c r="AH260" s="1"/>
      <c r="AI260" s="1"/>
      <c r="AJ260" s="1"/>
      <c r="AK260" s="1"/>
      <c r="AL260" s="1"/>
      <c r="AM260" s="1"/>
    </row>
    <row r="261" spans="1:39" ht="20.25" customHeight="1" x14ac:dyDescent="0.15">
      <c r="A261" s="7"/>
      <c r="B261" s="8"/>
      <c r="C261" s="8"/>
      <c r="D261" s="8"/>
      <c r="E261" s="8"/>
      <c r="F261" s="8"/>
      <c r="G261" s="8"/>
      <c r="H261" s="8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9"/>
      <c r="AB261" s="8"/>
      <c r="AC261" s="10"/>
      <c r="AD261" s="11"/>
      <c r="AE261" s="6"/>
      <c r="AF261" s="1"/>
      <c r="AG261" s="1"/>
      <c r="AH261" s="1"/>
      <c r="AI261" s="1"/>
      <c r="AJ261" s="1"/>
      <c r="AK261" s="1"/>
      <c r="AL261" s="1"/>
      <c r="AM261" s="1"/>
    </row>
    <row r="262" spans="1:39" ht="20.25" customHeight="1" x14ac:dyDescent="0.15">
      <c r="A262" s="7"/>
      <c r="B262" s="8"/>
      <c r="C262" s="8"/>
      <c r="D262" s="8"/>
      <c r="E262" s="8"/>
      <c r="F262" s="8"/>
      <c r="G262" s="8"/>
      <c r="H262" s="8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9"/>
      <c r="AB262" s="8"/>
      <c r="AC262" s="10"/>
      <c r="AD262" s="11"/>
      <c r="AE262" s="6"/>
      <c r="AF262" s="1"/>
      <c r="AG262" s="1"/>
      <c r="AH262" s="1"/>
      <c r="AI262" s="1"/>
      <c r="AJ262" s="1"/>
      <c r="AK262" s="1"/>
      <c r="AL262" s="1"/>
      <c r="AM262" s="1"/>
    </row>
    <row r="263" spans="1:39" ht="20.25" customHeight="1" x14ac:dyDescent="0.15">
      <c r="A263" s="7"/>
      <c r="B263" s="8"/>
      <c r="C263" s="8"/>
      <c r="D263" s="8"/>
      <c r="E263" s="8"/>
      <c r="F263" s="8"/>
      <c r="G263" s="8"/>
      <c r="H263" s="8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9"/>
      <c r="AB263" s="8"/>
      <c r="AC263" s="10"/>
      <c r="AD263" s="11"/>
      <c r="AE263" s="6"/>
      <c r="AF263" s="1"/>
      <c r="AG263" s="1"/>
      <c r="AH263" s="1"/>
      <c r="AI263" s="1"/>
      <c r="AJ263" s="1"/>
      <c r="AK263" s="1"/>
      <c r="AL263" s="1"/>
      <c r="AM263" s="1"/>
    </row>
    <row r="264" spans="1:39" ht="20.25" customHeight="1" x14ac:dyDescent="0.15">
      <c r="A264" s="7"/>
      <c r="B264" s="8"/>
      <c r="C264" s="8"/>
      <c r="D264" s="8"/>
      <c r="E264" s="8"/>
      <c r="F264" s="8"/>
      <c r="G264" s="8"/>
      <c r="H264" s="8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9"/>
      <c r="AB264" s="8"/>
      <c r="AC264" s="10"/>
      <c r="AD264" s="11"/>
      <c r="AE264" s="6"/>
      <c r="AF264" s="1"/>
      <c r="AG264" s="1"/>
      <c r="AH264" s="1"/>
      <c r="AI264" s="1"/>
      <c r="AJ264" s="1"/>
      <c r="AK264" s="1"/>
      <c r="AL264" s="1"/>
      <c r="AM264" s="1"/>
    </row>
    <row r="265" spans="1:39" ht="20.25" customHeight="1" x14ac:dyDescent="0.15">
      <c r="A265" s="7"/>
      <c r="B265" s="8"/>
      <c r="C265" s="8"/>
      <c r="D265" s="8"/>
      <c r="E265" s="8"/>
      <c r="F265" s="8"/>
      <c r="G265" s="8"/>
      <c r="H265" s="8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9"/>
      <c r="AB265" s="8"/>
      <c r="AC265" s="10"/>
      <c r="AD265" s="11"/>
      <c r="AE265" s="6"/>
      <c r="AF265" s="1"/>
      <c r="AG265" s="1"/>
      <c r="AH265" s="1"/>
      <c r="AI265" s="1"/>
      <c r="AJ265" s="1"/>
      <c r="AK265" s="1"/>
      <c r="AL265" s="1"/>
      <c r="AM265" s="1"/>
    </row>
    <row r="266" spans="1:39" ht="20.25" customHeight="1" x14ac:dyDescent="0.15">
      <c r="A266" s="7"/>
      <c r="B266" s="8"/>
      <c r="C266" s="8"/>
      <c r="D266" s="8"/>
      <c r="E266" s="8"/>
      <c r="F266" s="8"/>
      <c r="G266" s="8"/>
      <c r="H266" s="8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9"/>
      <c r="AB266" s="8"/>
      <c r="AC266" s="10"/>
      <c r="AD266" s="11"/>
      <c r="AE266" s="6"/>
      <c r="AF266" s="1"/>
      <c r="AG266" s="1"/>
      <c r="AH266" s="1"/>
      <c r="AI266" s="1"/>
      <c r="AJ266" s="1"/>
      <c r="AK266" s="1"/>
      <c r="AL266" s="1"/>
      <c r="AM266" s="1"/>
    </row>
    <row r="267" spans="1:39" ht="20.25" customHeight="1" x14ac:dyDescent="0.15">
      <c r="A267" s="7"/>
      <c r="B267" s="8"/>
      <c r="C267" s="8"/>
      <c r="D267" s="8"/>
      <c r="E267" s="8"/>
      <c r="F267" s="8"/>
      <c r="G267" s="8"/>
      <c r="H267" s="8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9"/>
      <c r="AB267" s="8"/>
      <c r="AC267" s="10"/>
      <c r="AD267" s="11"/>
      <c r="AE267" s="6"/>
      <c r="AF267" s="1"/>
      <c r="AG267" s="1"/>
      <c r="AH267" s="1"/>
      <c r="AI267" s="1"/>
      <c r="AJ267" s="1"/>
      <c r="AK267" s="1"/>
      <c r="AL267" s="1"/>
      <c r="AM267" s="1"/>
    </row>
    <row r="268" spans="1:39" ht="20.25" customHeight="1" x14ac:dyDescent="0.15">
      <c r="A268" s="7"/>
      <c r="B268" s="8"/>
      <c r="C268" s="8"/>
      <c r="D268" s="8"/>
      <c r="E268" s="8"/>
      <c r="F268" s="8"/>
      <c r="G268" s="8"/>
      <c r="H268" s="8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9"/>
      <c r="AB268" s="8"/>
      <c r="AC268" s="10"/>
      <c r="AD268" s="11"/>
      <c r="AE268" s="6"/>
      <c r="AF268" s="1"/>
      <c r="AG268" s="1"/>
      <c r="AH268" s="1"/>
      <c r="AI268" s="1"/>
      <c r="AJ268" s="1"/>
      <c r="AK268" s="1"/>
      <c r="AL268" s="1"/>
      <c r="AM268" s="1"/>
    </row>
    <row r="269" spans="1:39" ht="20.25" customHeight="1" x14ac:dyDescent="0.15">
      <c r="A269" s="7"/>
      <c r="B269" s="8"/>
      <c r="C269" s="8"/>
      <c r="D269" s="8"/>
      <c r="E269" s="8"/>
      <c r="F269" s="8"/>
      <c r="G269" s="8"/>
      <c r="H269" s="8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9"/>
      <c r="AB269" s="8"/>
      <c r="AC269" s="10"/>
      <c r="AD269" s="11"/>
      <c r="AE269" s="6"/>
      <c r="AF269" s="1"/>
      <c r="AG269" s="1"/>
      <c r="AH269" s="1"/>
      <c r="AI269" s="1"/>
      <c r="AJ269" s="1"/>
      <c r="AK269" s="1"/>
      <c r="AL269" s="1"/>
      <c r="AM269" s="1"/>
    </row>
    <row r="270" spans="1:39" ht="20.25" customHeight="1" x14ac:dyDescent="0.15">
      <c r="A270" s="7"/>
      <c r="B270" s="8"/>
      <c r="C270" s="8"/>
      <c r="D270" s="8"/>
      <c r="E270" s="8"/>
      <c r="F270" s="8"/>
      <c r="G270" s="8"/>
      <c r="H270" s="8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9"/>
      <c r="AB270" s="8"/>
      <c r="AC270" s="10"/>
      <c r="AD270" s="11"/>
      <c r="AE270" s="6"/>
      <c r="AF270" s="1"/>
      <c r="AG270" s="1"/>
      <c r="AH270" s="1"/>
      <c r="AI270" s="1"/>
      <c r="AJ270" s="1"/>
      <c r="AK270" s="1"/>
      <c r="AL270" s="1"/>
      <c r="AM270" s="1"/>
    </row>
    <row r="271" spans="1:39" ht="20.25" customHeight="1" x14ac:dyDescent="0.15">
      <c r="A271" s="7"/>
      <c r="B271" s="8"/>
      <c r="C271" s="8"/>
      <c r="D271" s="8"/>
      <c r="E271" s="8"/>
      <c r="F271" s="8"/>
      <c r="G271" s="8"/>
      <c r="H271" s="8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9"/>
      <c r="AB271" s="8"/>
      <c r="AC271" s="10"/>
      <c r="AD271" s="11"/>
      <c r="AE271" s="6"/>
      <c r="AF271" s="1"/>
      <c r="AG271" s="1"/>
      <c r="AH271" s="1"/>
      <c r="AI271" s="1"/>
      <c r="AJ271" s="1"/>
      <c r="AK271" s="1"/>
      <c r="AL271" s="1"/>
      <c r="AM271" s="1"/>
    </row>
    <row r="272" spans="1:39" ht="20.25" customHeight="1" x14ac:dyDescent="0.15">
      <c r="A272" s="7"/>
      <c r="B272" s="8"/>
      <c r="C272" s="8"/>
      <c r="D272" s="8"/>
      <c r="E272" s="8"/>
      <c r="F272" s="8"/>
      <c r="G272" s="8"/>
      <c r="H272" s="8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9"/>
      <c r="AB272" s="8"/>
      <c r="AC272" s="10"/>
      <c r="AD272" s="11"/>
      <c r="AE272" s="6"/>
      <c r="AF272" s="1"/>
      <c r="AG272" s="1"/>
      <c r="AH272" s="1"/>
      <c r="AI272" s="1"/>
      <c r="AJ272" s="1"/>
      <c r="AK272" s="1"/>
      <c r="AL272" s="1"/>
      <c r="AM272" s="1"/>
    </row>
    <row r="273" spans="1:39" ht="20.25" customHeight="1" x14ac:dyDescent="0.15">
      <c r="A273" s="7"/>
      <c r="B273" s="8"/>
      <c r="C273" s="8"/>
      <c r="D273" s="8"/>
      <c r="E273" s="8"/>
      <c r="F273" s="8"/>
      <c r="G273" s="8"/>
      <c r="H273" s="8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9"/>
      <c r="AB273" s="8"/>
      <c r="AC273" s="10"/>
      <c r="AD273" s="11"/>
      <c r="AE273" s="6"/>
      <c r="AF273" s="1"/>
      <c r="AG273" s="1"/>
      <c r="AH273" s="1"/>
      <c r="AI273" s="1"/>
      <c r="AJ273" s="1"/>
      <c r="AK273" s="1"/>
      <c r="AL273" s="1"/>
      <c r="AM273" s="1"/>
    </row>
    <row r="274" spans="1:39" ht="20.25" customHeight="1" x14ac:dyDescent="0.15">
      <c r="A274" s="7"/>
      <c r="B274" s="8"/>
      <c r="C274" s="8"/>
      <c r="D274" s="8"/>
      <c r="E274" s="8"/>
      <c r="F274" s="8"/>
      <c r="G274" s="8"/>
      <c r="H274" s="8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9"/>
      <c r="AB274" s="8"/>
      <c r="AC274" s="10"/>
      <c r="AD274" s="11"/>
      <c r="AE274" s="6"/>
      <c r="AF274" s="1"/>
      <c r="AG274" s="1"/>
      <c r="AH274" s="1"/>
      <c r="AI274" s="1"/>
      <c r="AJ274" s="1"/>
      <c r="AK274" s="1"/>
      <c r="AL274" s="1"/>
      <c r="AM274" s="1"/>
    </row>
    <row r="275" spans="1:39" ht="20.25" customHeight="1" x14ac:dyDescent="0.15">
      <c r="A275" s="7"/>
      <c r="B275" s="8"/>
      <c r="C275" s="8"/>
      <c r="D275" s="8"/>
      <c r="E275" s="8"/>
      <c r="F275" s="8"/>
      <c r="G275" s="8"/>
      <c r="H275" s="8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9"/>
      <c r="AB275" s="8"/>
      <c r="AC275" s="10"/>
      <c r="AD275" s="11"/>
      <c r="AE275" s="6"/>
      <c r="AF275" s="1"/>
      <c r="AG275" s="1"/>
      <c r="AH275" s="1"/>
      <c r="AI275" s="1"/>
      <c r="AJ275" s="1"/>
      <c r="AK275" s="1"/>
      <c r="AL275" s="1"/>
      <c r="AM275" s="1"/>
    </row>
    <row r="276" spans="1:39" ht="20.25" customHeight="1" x14ac:dyDescent="0.15">
      <c r="A276" s="7"/>
      <c r="B276" s="8"/>
      <c r="C276" s="8"/>
      <c r="D276" s="8"/>
      <c r="E276" s="8"/>
      <c r="F276" s="8"/>
      <c r="G276" s="8"/>
      <c r="H276" s="8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9"/>
      <c r="AB276" s="8"/>
      <c r="AC276" s="10"/>
      <c r="AD276" s="11"/>
      <c r="AE276" s="6"/>
      <c r="AF276" s="1"/>
      <c r="AG276" s="1"/>
      <c r="AH276" s="1"/>
      <c r="AI276" s="1"/>
      <c r="AJ276" s="1"/>
      <c r="AK276" s="1"/>
      <c r="AL276" s="1"/>
      <c r="AM276" s="1"/>
    </row>
    <row r="277" spans="1:39" ht="20.25" customHeight="1" x14ac:dyDescent="0.15">
      <c r="A277" s="7"/>
      <c r="B277" s="8"/>
      <c r="C277" s="8"/>
      <c r="D277" s="8"/>
      <c r="E277" s="8"/>
      <c r="F277" s="8"/>
      <c r="G277" s="8"/>
      <c r="H277" s="8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9"/>
      <c r="AB277" s="8"/>
      <c r="AC277" s="10"/>
      <c r="AD277" s="11"/>
      <c r="AE277" s="6"/>
      <c r="AF277" s="1"/>
      <c r="AG277" s="1"/>
      <c r="AH277" s="1"/>
      <c r="AI277" s="1"/>
      <c r="AJ277" s="1"/>
      <c r="AK277" s="1"/>
      <c r="AL277" s="1"/>
      <c r="AM277" s="1"/>
    </row>
    <row r="278" spans="1:39" ht="20.25" customHeight="1" x14ac:dyDescent="0.15">
      <c r="A278" s="7"/>
      <c r="B278" s="8"/>
      <c r="C278" s="8"/>
      <c r="D278" s="8"/>
      <c r="E278" s="8"/>
      <c r="F278" s="8"/>
      <c r="G278" s="8"/>
      <c r="H278" s="8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9"/>
      <c r="AB278" s="8"/>
      <c r="AC278" s="10"/>
      <c r="AD278" s="11"/>
      <c r="AE278" s="6"/>
      <c r="AF278" s="1"/>
      <c r="AG278" s="1"/>
      <c r="AH278" s="1"/>
      <c r="AI278" s="1"/>
      <c r="AJ278" s="1"/>
      <c r="AK278" s="1"/>
      <c r="AL278" s="1"/>
      <c r="AM278" s="1"/>
    </row>
    <row r="279" spans="1:39" ht="20.25" customHeight="1" x14ac:dyDescent="0.15">
      <c r="A279" s="7"/>
      <c r="B279" s="8"/>
      <c r="C279" s="8"/>
      <c r="D279" s="8"/>
      <c r="E279" s="8"/>
      <c r="F279" s="8"/>
      <c r="G279" s="8"/>
      <c r="H279" s="8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9"/>
      <c r="AB279" s="8"/>
      <c r="AC279" s="10"/>
      <c r="AD279" s="11"/>
      <c r="AE279" s="6"/>
      <c r="AF279" s="1"/>
      <c r="AG279" s="1"/>
      <c r="AH279" s="1"/>
      <c r="AI279" s="1"/>
      <c r="AJ279" s="1"/>
      <c r="AK279" s="1"/>
      <c r="AL279" s="1"/>
      <c r="AM279" s="1"/>
    </row>
    <row r="280" spans="1:39" ht="20.25" customHeight="1" x14ac:dyDescent="0.15">
      <c r="A280" s="7"/>
      <c r="B280" s="8"/>
      <c r="C280" s="8"/>
      <c r="D280" s="8"/>
      <c r="E280" s="8"/>
      <c r="F280" s="8"/>
      <c r="G280" s="8"/>
      <c r="H280" s="8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9"/>
      <c r="AB280" s="8"/>
      <c r="AC280" s="10"/>
      <c r="AD280" s="11"/>
      <c r="AE280" s="6"/>
      <c r="AF280" s="1"/>
      <c r="AG280" s="1"/>
      <c r="AH280" s="1"/>
      <c r="AI280" s="1"/>
      <c r="AJ280" s="1"/>
      <c r="AK280" s="1"/>
      <c r="AL280" s="1"/>
      <c r="AM280" s="1"/>
    </row>
    <row r="281" spans="1:39" ht="20.25" customHeight="1" x14ac:dyDescent="0.15">
      <c r="A281" s="7"/>
      <c r="B281" s="8"/>
      <c r="C281" s="8"/>
      <c r="D281" s="8"/>
      <c r="E281" s="8"/>
      <c r="F281" s="8"/>
      <c r="G281" s="8"/>
      <c r="H281" s="8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9"/>
      <c r="AB281" s="8"/>
      <c r="AC281" s="10"/>
      <c r="AD281" s="11"/>
      <c r="AE281" s="6"/>
      <c r="AF281" s="1"/>
      <c r="AG281" s="1"/>
      <c r="AH281" s="1"/>
      <c r="AI281" s="1"/>
      <c r="AJ281" s="1"/>
      <c r="AK281" s="1"/>
      <c r="AL281" s="1"/>
      <c r="AM281" s="1"/>
    </row>
    <row r="282" spans="1:39" ht="20.25" customHeight="1" x14ac:dyDescent="0.15">
      <c r="A282" s="7"/>
      <c r="B282" s="8"/>
      <c r="C282" s="8"/>
      <c r="D282" s="8"/>
      <c r="E282" s="8"/>
      <c r="F282" s="8"/>
      <c r="G282" s="8"/>
      <c r="H282" s="8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9"/>
      <c r="AB282" s="8"/>
      <c r="AC282" s="10"/>
      <c r="AD282" s="11"/>
      <c r="AE282" s="6"/>
      <c r="AF282" s="1"/>
      <c r="AG282" s="1"/>
      <c r="AH282" s="1"/>
      <c r="AI282" s="1"/>
      <c r="AJ282" s="1"/>
      <c r="AK282" s="1"/>
      <c r="AL282" s="1"/>
      <c r="AM282" s="1"/>
    </row>
    <row r="283" spans="1:39" ht="20.25" customHeight="1" x14ac:dyDescent="0.15">
      <c r="A283" s="7"/>
      <c r="B283" s="8"/>
      <c r="C283" s="8"/>
      <c r="D283" s="8"/>
      <c r="E283" s="8"/>
      <c r="F283" s="8"/>
      <c r="G283" s="8"/>
      <c r="H283" s="8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9"/>
      <c r="AB283" s="8"/>
      <c r="AC283" s="10"/>
      <c r="AD283" s="11"/>
      <c r="AE283" s="6"/>
      <c r="AF283" s="1"/>
      <c r="AG283" s="1"/>
      <c r="AH283" s="1"/>
      <c r="AI283" s="1"/>
      <c r="AJ283" s="1"/>
      <c r="AK283" s="1"/>
      <c r="AL283" s="1"/>
      <c r="AM283" s="1"/>
    </row>
    <row r="284" spans="1:39" ht="20.25" customHeight="1" x14ac:dyDescent="0.15">
      <c r="A284" s="7"/>
      <c r="B284" s="8"/>
      <c r="C284" s="8"/>
      <c r="D284" s="8"/>
      <c r="E284" s="8"/>
      <c r="F284" s="8"/>
      <c r="G284" s="8"/>
      <c r="H284" s="8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9"/>
      <c r="AB284" s="8"/>
      <c r="AC284" s="10"/>
      <c r="AD284" s="11"/>
      <c r="AE284" s="6"/>
      <c r="AF284" s="1"/>
      <c r="AG284" s="1"/>
      <c r="AH284" s="1"/>
      <c r="AI284" s="1"/>
      <c r="AJ284" s="1"/>
      <c r="AK284" s="1"/>
      <c r="AL284" s="1"/>
      <c r="AM284" s="1"/>
    </row>
    <row r="285" spans="1:39" ht="20.25" customHeight="1" x14ac:dyDescent="0.15">
      <c r="A285" s="7"/>
      <c r="B285" s="8"/>
      <c r="C285" s="8"/>
      <c r="D285" s="8"/>
      <c r="E285" s="8"/>
      <c r="F285" s="8"/>
      <c r="G285" s="8"/>
      <c r="H285" s="8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9"/>
      <c r="AB285" s="8"/>
      <c r="AC285" s="10"/>
      <c r="AD285" s="11"/>
      <c r="AE285" s="6"/>
      <c r="AF285" s="1"/>
      <c r="AG285" s="1"/>
      <c r="AH285" s="1"/>
      <c r="AI285" s="1"/>
      <c r="AJ285" s="1"/>
      <c r="AK285" s="1"/>
      <c r="AL285" s="1"/>
      <c r="AM285" s="1"/>
    </row>
    <row r="286" spans="1:39" ht="20.25" customHeight="1" x14ac:dyDescent="0.15">
      <c r="A286" s="7"/>
      <c r="B286" s="8"/>
      <c r="C286" s="8"/>
      <c r="D286" s="8"/>
      <c r="E286" s="8"/>
      <c r="F286" s="8"/>
      <c r="G286" s="8"/>
      <c r="H286" s="8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9"/>
      <c r="AB286" s="8"/>
      <c r="AC286" s="10"/>
      <c r="AD286" s="11"/>
      <c r="AE286" s="6"/>
      <c r="AF286" s="1"/>
      <c r="AG286" s="1"/>
      <c r="AH286" s="1"/>
      <c r="AI286" s="1"/>
      <c r="AJ286" s="1"/>
      <c r="AK286" s="1"/>
      <c r="AL286" s="1"/>
      <c r="AM286" s="1"/>
    </row>
    <row r="287" spans="1:39" ht="20.25" customHeight="1" x14ac:dyDescent="0.15">
      <c r="A287" s="7"/>
      <c r="B287" s="8"/>
      <c r="C287" s="8"/>
      <c r="D287" s="8"/>
      <c r="E287" s="8"/>
      <c r="F287" s="8"/>
      <c r="G287" s="8"/>
      <c r="H287" s="8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9"/>
      <c r="AB287" s="8"/>
      <c r="AC287" s="10"/>
      <c r="AD287" s="11"/>
      <c r="AE287" s="6"/>
      <c r="AF287" s="1"/>
      <c r="AG287" s="1"/>
      <c r="AH287" s="1"/>
      <c r="AI287" s="1"/>
      <c r="AJ287" s="1"/>
      <c r="AK287" s="1"/>
      <c r="AL287" s="1"/>
      <c r="AM287" s="1"/>
    </row>
    <row r="288" spans="1:39" ht="20.25" customHeight="1" x14ac:dyDescent="0.15">
      <c r="A288" s="7"/>
      <c r="B288" s="8"/>
      <c r="C288" s="8"/>
      <c r="D288" s="8"/>
      <c r="E288" s="8"/>
      <c r="F288" s="8"/>
      <c r="G288" s="8"/>
      <c r="H288" s="8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9"/>
      <c r="AB288" s="8"/>
      <c r="AC288" s="10"/>
      <c r="AD288" s="11"/>
      <c r="AE288" s="6"/>
      <c r="AF288" s="1"/>
      <c r="AG288" s="1"/>
      <c r="AH288" s="1"/>
      <c r="AI288" s="1"/>
      <c r="AJ288" s="1"/>
      <c r="AK288" s="1"/>
      <c r="AL288" s="1"/>
      <c r="AM288" s="1"/>
    </row>
    <row r="289" spans="1:39" ht="20.25" customHeight="1" x14ac:dyDescent="0.15">
      <c r="A289" s="7"/>
      <c r="B289" s="8"/>
      <c r="C289" s="8"/>
      <c r="D289" s="8"/>
      <c r="E289" s="8"/>
      <c r="F289" s="8"/>
      <c r="G289" s="8"/>
      <c r="H289" s="8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9"/>
      <c r="AB289" s="8"/>
      <c r="AC289" s="10"/>
      <c r="AD289" s="11"/>
      <c r="AE289" s="6"/>
      <c r="AF289" s="1"/>
      <c r="AG289" s="1"/>
      <c r="AH289" s="1"/>
      <c r="AI289" s="1"/>
      <c r="AJ289" s="1"/>
      <c r="AK289" s="1"/>
      <c r="AL289" s="1"/>
      <c r="AM289" s="1"/>
    </row>
    <row r="290" spans="1:39" ht="20.25" customHeight="1" x14ac:dyDescent="0.15">
      <c r="A290" s="7"/>
      <c r="B290" s="8"/>
      <c r="C290" s="8"/>
      <c r="D290" s="8"/>
      <c r="E290" s="8"/>
      <c r="F290" s="8"/>
      <c r="G290" s="8"/>
      <c r="H290" s="8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9"/>
      <c r="AB290" s="8"/>
      <c r="AC290" s="10"/>
      <c r="AD290" s="11"/>
      <c r="AE290" s="6"/>
      <c r="AF290" s="1"/>
      <c r="AG290" s="1"/>
      <c r="AH290" s="1"/>
      <c r="AI290" s="1"/>
      <c r="AJ290" s="1"/>
      <c r="AK290" s="1"/>
      <c r="AL290" s="1"/>
      <c r="AM290" s="1"/>
    </row>
    <row r="291" spans="1:39" ht="20.25" customHeight="1" x14ac:dyDescent="0.15">
      <c r="A291" s="7"/>
      <c r="B291" s="8"/>
      <c r="C291" s="8"/>
      <c r="D291" s="8"/>
      <c r="E291" s="8"/>
      <c r="F291" s="8"/>
      <c r="G291" s="8"/>
      <c r="H291" s="8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9"/>
      <c r="AB291" s="8"/>
      <c r="AC291" s="10"/>
      <c r="AD291" s="11"/>
      <c r="AE291" s="6"/>
      <c r="AF291" s="1"/>
      <c r="AG291" s="1"/>
      <c r="AH291" s="1"/>
      <c r="AI291" s="1"/>
      <c r="AJ291" s="1"/>
      <c r="AK291" s="1"/>
      <c r="AL291" s="1"/>
      <c r="AM291" s="1"/>
    </row>
    <row r="292" spans="1:39" ht="20.25" customHeight="1" x14ac:dyDescent="0.15">
      <c r="A292" s="7"/>
      <c r="B292" s="8"/>
      <c r="C292" s="8"/>
      <c r="D292" s="8"/>
      <c r="E292" s="8"/>
      <c r="F292" s="8"/>
      <c r="G292" s="8"/>
      <c r="H292" s="8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9"/>
      <c r="AB292" s="8"/>
      <c r="AC292" s="10"/>
      <c r="AD292" s="11"/>
      <c r="AE292" s="6"/>
      <c r="AF292" s="1"/>
      <c r="AG292" s="1"/>
      <c r="AH292" s="1"/>
      <c r="AI292" s="1"/>
      <c r="AJ292" s="1"/>
      <c r="AK292" s="1"/>
      <c r="AL292" s="1"/>
      <c r="AM292" s="1"/>
    </row>
    <row r="293" spans="1:39" ht="20.25" customHeight="1" x14ac:dyDescent="0.15">
      <c r="A293" s="7"/>
      <c r="B293" s="8"/>
      <c r="C293" s="8"/>
      <c r="D293" s="8"/>
      <c r="E293" s="8"/>
      <c r="F293" s="8"/>
      <c r="G293" s="8"/>
      <c r="H293" s="8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9"/>
      <c r="AB293" s="8"/>
      <c r="AC293" s="10"/>
      <c r="AD293" s="11"/>
      <c r="AE293" s="6"/>
      <c r="AF293" s="1"/>
      <c r="AG293" s="1"/>
      <c r="AH293" s="1"/>
      <c r="AI293" s="1"/>
      <c r="AJ293" s="1"/>
      <c r="AK293" s="1"/>
      <c r="AL293" s="1"/>
      <c r="AM293" s="1"/>
    </row>
    <row r="294" spans="1:39" ht="20.25" customHeight="1" x14ac:dyDescent="0.15">
      <c r="A294" s="7"/>
      <c r="B294" s="8"/>
      <c r="C294" s="8"/>
      <c r="D294" s="8"/>
      <c r="E294" s="8"/>
      <c r="F294" s="8"/>
      <c r="G294" s="8"/>
      <c r="H294" s="8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9"/>
      <c r="AB294" s="8"/>
      <c r="AC294" s="10"/>
      <c r="AD294" s="11"/>
      <c r="AE294" s="6"/>
      <c r="AF294" s="1"/>
      <c r="AG294" s="1"/>
      <c r="AH294" s="1"/>
      <c r="AI294" s="1"/>
      <c r="AJ294" s="1"/>
      <c r="AK294" s="1"/>
      <c r="AL294" s="1"/>
      <c r="AM294" s="1"/>
    </row>
    <row r="295" spans="1:39" ht="20.25" customHeight="1" x14ac:dyDescent="0.15">
      <c r="A295" s="7"/>
      <c r="B295" s="8"/>
      <c r="C295" s="8"/>
      <c r="D295" s="8"/>
      <c r="E295" s="8"/>
      <c r="F295" s="8"/>
      <c r="G295" s="8"/>
      <c r="H295" s="8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9"/>
      <c r="AB295" s="8"/>
      <c r="AC295" s="10"/>
      <c r="AD295" s="11"/>
      <c r="AE295" s="6"/>
      <c r="AF295" s="1"/>
      <c r="AG295" s="1"/>
      <c r="AH295" s="1"/>
      <c r="AI295" s="1"/>
      <c r="AJ295" s="1"/>
      <c r="AK295" s="1"/>
      <c r="AL295" s="1"/>
      <c r="AM295" s="1"/>
    </row>
    <row r="296" spans="1:39" ht="20.25" customHeight="1" x14ac:dyDescent="0.15">
      <c r="A296" s="7"/>
      <c r="B296" s="8"/>
      <c r="C296" s="8"/>
      <c r="D296" s="8"/>
      <c r="E296" s="8"/>
      <c r="F296" s="8"/>
      <c r="G296" s="8"/>
      <c r="H296" s="8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9"/>
      <c r="AB296" s="8"/>
      <c r="AC296" s="10"/>
      <c r="AD296" s="11"/>
      <c r="AE296" s="6"/>
      <c r="AF296" s="1"/>
      <c r="AG296" s="1"/>
      <c r="AH296" s="1"/>
      <c r="AI296" s="1"/>
      <c r="AJ296" s="1"/>
      <c r="AK296" s="1"/>
      <c r="AL296" s="1"/>
      <c r="AM296" s="1"/>
    </row>
    <row r="297" spans="1:39" ht="20.25" customHeight="1" x14ac:dyDescent="0.15">
      <c r="A297" s="7"/>
      <c r="B297" s="8"/>
      <c r="C297" s="8"/>
      <c r="D297" s="8"/>
      <c r="E297" s="8"/>
      <c r="F297" s="8"/>
      <c r="G297" s="8"/>
      <c r="H297" s="8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9"/>
      <c r="AB297" s="8"/>
      <c r="AC297" s="10"/>
      <c r="AD297" s="11"/>
      <c r="AE297" s="6"/>
      <c r="AF297" s="1"/>
      <c r="AG297" s="1"/>
      <c r="AH297" s="1"/>
      <c r="AI297" s="1"/>
      <c r="AJ297" s="1"/>
      <c r="AK297" s="1"/>
      <c r="AL297" s="1"/>
      <c r="AM297" s="1"/>
    </row>
    <row r="298" spans="1:39" ht="20.25" customHeight="1" x14ac:dyDescent="0.15">
      <c r="A298" s="7"/>
      <c r="B298" s="8"/>
      <c r="C298" s="8"/>
      <c r="D298" s="8"/>
      <c r="E298" s="8"/>
      <c r="F298" s="8"/>
      <c r="G298" s="8"/>
      <c r="H298" s="8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9"/>
      <c r="AB298" s="8"/>
      <c r="AC298" s="10"/>
      <c r="AD298" s="11"/>
      <c r="AE298" s="6"/>
      <c r="AF298" s="1"/>
      <c r="AG298" s="1"/>
      <c r="AH298" s="1"/>
      <c r="AI298" s="1"/>
      <c r="AJ298" s="1"/>
      <c r="AK298" s="1"/>
      <c r="AL298" s="1"/>
      <c r="AM298" s="1"/>
    </row>
    <row r="299" spans="1:39" ht="20.25" customHeight="1" x14ac:dyDescent="0.15">
      <c r="A299" s="7"/>
      <c r="B299" s="8"/>
      <c r="C299" s="8"/>
      <c r="D299" s="8"/>
      <c r="E299" s="8"/>
      <c r="F299" s="8"/>
      <c r="G299" s="8"/>
      <c r="H299" s="8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9"/>
      <c r="AB299" s="8"/>
      <c r="AC299" s="10"/>
      <c r="AD299" s="11"/>
      <c r="AE299" s="6"/>
      <c r="AF299" s="1"/>
      <c r="AG299" s="1"/>
      <c r="AH299" s="1"/>
      <c r="AI299" s="1"/>
      <c r="AJ299" s="1"/>
      <c r="AK299" s="1"/>
      <c r="AL299" s="1"/>
      <c r="AM299" s="1"/>
    </row>
    <row r="300" spans="1:39" ht="20.25" customHeight="1" x14ac:dyDescent="0.15">
      <c r="A300" s="7"/>
      <c r="B300" s="8"/>
      <c r="C300" s="8"/>
      <c r="D300" s="8"/>
      <c r="E300" s="8"/>
      <c r="F300" s="8"/>
      <c r="G300" s="8"/>
      <c r="H300" s="8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9"/>
      <c r="AB300" s="8"/>
      <c r="AC300" s="10"/>
      <c r="AD300" s="11"/>
      <c r="AE300" s="6"/>
      <c r="AF300" s="1"/>
      <c r="AG300" s="1"/>
      <c r="AH300" s="1"/>
      <c r="AI300" s="1"/>
      <c r="AJ300" s="1"/>
      <c r="AK300" s="1"/>
      <c r="AL300" s="1"/>
      <c r="AM300" s="1"/>
    </row>
    <row r="301" spans="1:39" ht="20.25" customHeight="1" x14ac:dyDescent="0.15">
      <c r="A301" s="7"/>
      <c r="B301" s="8"/>
      <c r="C301" s="8"/>
      <c r="D301" s="8"/>
      <c r="E301" s="8"/>
      <c r="F301" s="8"/>
      <c r="G301" s="8"/>
      <c r="H301" s="8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9"/>
      <c r="AB301" s="8"/>
      <c r="AC301" s="10"/>
      <c r="AD301" s="11"/>
      <c r="AE301" s="6"/>
      <c r="AF301" s="1"/>
      <c r="AG301" s="1"/>
      <c r="AH301" s="1"/>
      <c r="AI301" s="1"/>
      <c r="AJ301" s="1"/>
      <c r="AK301" s="1"/>
      <c r="AL301" s="1"/>
      <c r="AM301" s="1"/>
    </row>
    <row r="302" spans="1:39" ht="20.25" customHeight="1" x14ac:dyDescent="0.15">
      <c r="A302" s="7"/>
      <c r="B302" s="8"/>
      <c r="C302" s="8"/>
      <c r="D302" s="8"/>
      <c r="E302" s="8"/>
      <c r="F302" s="8"/>
      <c r="G302" s="8"/>
      <c r="H302" s="8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9"/>
      <c r="AB302" s="8"/>
      <c r="AC302" s="10"/>
      <c r="AD302" s="11"/>
      <c r="AE302" s="6"/>
      <c r="AF302" s="1"/>
      <c r="AG302" s="1"/>
      <c r="AH302" s="1"/>
      <c r="AI302" s="1"/>
      <c r="AJ302" s="1"/>
      <c r="AK302" s="1"/>
      <c r="AL302" s="1"/>
      <c r="AM302" s="1"/>
    </row>
    <row r="303" spans="1:39" ht="20.25" customHeight="1" x14ac:dyDescent="0.15">
      <c r="A303" s="7"/>
      <c r="B303" s="8"/>
      <c r="C303" s="8"/>
      <c r="D303" s="8"/>
      <c r="E303" s="8"/>
      <c r="F303" s="8"/>
      <c r="G303" s="8"/>
      <c r="H303" s="8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9"/>
      <c r="AB303" s="8"/>
      <c r="AC303" s="10"/>
      <c r="AD303" s="11"/>
      <c r="AE303" s="6"/>
      <c r="AF303" s="1"/>
      <c r="AG303" s="1"/>
      <c r="AH303" s="1"/>
      <c r="AI303" s="1"/>
      <c r="AJ303" s="1"/>
      <c r="AK303" s="1"/>
      <c r="AL303" s="1"/>
      <c r="AM303" s="1"/>
    </row>
    <row r="304" spans="1:39" ht="20.25" customHeight="1" x14ac:dyDescent="0.15">
      <c r="A304" s="7"/>
      <c r="B304" s="8"/>
      <c r="C304" s="8"/>
      <c r="D304" s="8"/>
      <c r="E304" s="8"/>
      <c r="F304" s="8"/>
      <c r="G304" s="8"/>
      <c r="H304" s="8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9"/>
      <c r="AB304" s="8"/>
      <c r="AC304" s="10"/>
      <c r="AD304" s="11"/>
      <c r="AE304" s="6"/>
      <c r="AF304" s="1"/>
      <c r="AG304" s="1"/>
      <c r="AH304" s="1"/>
      <c r="AI304" s="1"/>
      <c r="AJ304" s="1"/>
      <c r="AK304" s="1"/>
      <c r="AL304" s="1"/>
      <c r="AM304" s="1"/>
    </row>
    <row r="305" spans="1:39" ht="20.25" customHeight="1" x14ac:dyDescent="0.15">
      <c r="A305" s="7"/>
      <c r="B305" s="8"/>
      <c r="C305" s="8"/>
      <c r="D305" s="8"/>
      <c r="E305" s="8"/>
      <c r="F305" s="8"/>
      <c r="G305" s="8"/>
      <c r="H305" s="8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9"/>
      <c r="AB305" s="8"/>
      <c r="AC305" s="10"/>
      <c r="AD305" s="11"/>
      <c r="AE305" s="6"/>
      <c r="AF305" s="1"/>
      <c r="AG305" s="1"/>
      <c r="AH305" s="1"/>
      <c r="AI305" s="1"/>
      <c r="AJ305" s="1"/>
      <c r="AK305" s="1"/>
      <c r="AL305" s="1"/>
      <c r="AM305" s="1"/>
    </row>
    <row r="306" spans="1:39" ht="20.25" customHeight="1" x14ac:dyDescent="0.15">
      <c r="A306" s="7"/>
      <c r="B306" s="8"/>
      <c r="C306" s="8"/>
      <c r="D306" s="8"/>
      <c r="E306" s="8"/>
      <c r="F306" s="8"/>
      <c r="G306" s="8"/>
      <c r="H306" s="8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9"/>
      <c r="AB306" s="8"/>
      <c r="AC306" s="10"/>
      <c r="AD306" s="11"/>
      <c r="AE306" s="6"/>
      <c r="AF306" s="1"/>
      <c r="AG306" s="1"/>
      <c r="AH306" s="1"/>
      <c r="AI306" s="1"/>
      <c r="AJ306" s="1"/>
      <c r="AK306" s="1"/>
      <c r="AL306" s="1"/>
      <c r="AM306" s="1"/>
    </row>
    <row r="307" spans="1:39" ht="20.25" customHeight="1" x14ac:dyDescent="0.15">
      <c r="A307" s="7"/>
      <c r="B307" s="8"/>
      <c r="C307" s="8"/>
      <c r="D307" s="8"/>
      <c r="E307" s="8"/>
      <c r="F307" s="8"/>
      <c r="G307" s="8"/>
      <c r="H307" s="8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9"/>
      <c r="AB307" s="8"/>
      <c r="AC307" s="10"/>
      <c r="AD307" s="11"/>
      <c r="AE307" s="6"/>
      <c r="AF307" s="1"/>
      <c r="AG307" s="1"/>
      <c r="AH307" s="1"/>
      <c r="AI307" s="1"/>
      <c r="AJ307" s="1"/>
      <c r="AK307" s="1"/>
      <c r="AL307" s="1"/>
      <c r="AM307" s="1"/>
    </row>
    <row r="308" spans="1:39" ht="20.25" customHeight="1" x14ac:dyDescent="0.15">
      <c r="A308" s="7"/>
      <c r="B308" s="8"/>
      <c r="C308" s="8"/>
      <c r="D308" s="8"/>
      <c r="E308" s="8"/>
      <c r="F308" s="8"/>
      <c r="G308" s="8"/>
      <c r="H308" s="8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9"/>
      <c r="AB308" s="8"/>
      <c r="AC308" s="10"/>
      <c r="AD308" s="11"/>
      <c r="AE308" s="6"/>
      <c r="AF308" s="1"/>
      <c r="AG308" s="1"/>
      <c r="AH308" s="1"/>
      <c r="AI308" s="1"/>
      <c r="AJ308" s="1"/>
      <c r="AK308" s="1"/>
      <c r="AL308" s="1"/>
      <c r="AM308" s="1"/>
    </row>
    <row r="309" spans="1:39" ht="20.25" customHeight="1" x14ac:dyDescent="0.15">
      <c r="A309" s="7"/>
      <c r="B309" s="8"/>
      <c r="C309" s="8"/>
      <c r="D309" s="8"/>
      <c r="E309" s="8"/>
      <c r="F309" s="8"/>
      <c r="G309" s="8"/>
      <c r="H309" s="8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9"/>
      <c r="AB309" s="8"/>
      <c r="AC309" s="10"/>
      <c r="AD309" s="11"/>
      <c r="AE309" s="6"/>
      <c r="AF309" s="1"/>
      <c r="AG309" s="1"/>
      <c r="AH309" s="1"/>
      <c r="AI309" s="1"/>
      <c r="AJ309" s="1"/>
      <c r="AK309" s="1"/>
      <c r="AL309" s="1"/>
      <c r="AM309" s="1"/>
    </row>
    <row r="310" spans="1:39" ht="20.25" customHeight="1" x14ac:dyDescent="0.15">
      <c r="A310" s="7"/>
      <c r="B310" s="8"/>
      <c r="C310" s="8"/>
      <c r="D310" s="8"/>
      <c r="E310" s="8"/>
      <c r="F310" s="8"/>
      <c r="G310" s="8"/>
      <c r="H310" s="8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9"/>
      <c r="AB310" s="8"/>
      <c r="AC310" s="10"/>
      <c r="AD310" s="11"/>
      <c r="AE310" s="6"/>
      <c r="AF310" s="1"/>
      <c r="AG310" s="1"/>
      <c r="AH310" s="1"/>
      <c r="AI310" s="1"/>
      <c r="AJ310" s="1"/>
      <c r="AK310" s="1"/>
      <c r="AL310" s="1"/>
      <c r="AM310" s="1"/>
    </row>
    <row r="311" spans="1:39" ht="20.25" customHeight="1" x14ac:dyDescent="0.15">
      <c r="A311" s="7"/>
      <c r="B311" s="8"/>
      <c r="C311" s="8"/>
      <c r="D311" s="8"/>
      <c r="E311" s="8"/>
      <c r="F311" s="8"/>
      <c r="G311" s="8"/>
      <c r="H311" s="8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9"/>
      <c r="AB311" s="8"/>
      <c r="AC311" s="10"/>
      <c r="AD311" s="11"/>
      <c r="AE311" s="6"/>
      <c r="AF311" s="1"/>
      <c r="AG311" s="1"/>
      <c r="AH311" s="1"/>
      <c r="AI311" s="1"/>
      <c r="AJ311" s="1"/>
      <c r="AK311" s="1"/>
      <c r="AL311" s="1"/>
      <c r="AM311" s="1"/>
    </row>
    <row r="312" spans="1:39" ht="20.25" customHeight="1" x14ac:dyDescent="0.15">
      <c r="A312" s="7"/>
      <c r="B312" s="8"/>
      <c r="C312" s="8"/>
      <c r="D312" s="8"/>
      <c r="E312" s="8"/>
      <c r="F312" s="8"/>
      <c r="G312" s="8"/>
      <c r="H312" s="8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9"/>
      <c r="AB312" s="8"/>
      <c r="AC312" s="10"/>
      <c r="AD312" s="11"/>
      <c r="AE312" s="6"/>
      <c r="AF312" s="1"/>
      <c r="AG312" s="1"/>
      <c r="AH312" s="1"/>
      <c r="AI312" s="1"/>
      <c r="AJ312" s="1"/>
      <c r="AK312" s="1"/>
      <c r="AL312" s="1"/>
      <c r="AM312" s="1"/>
    </row>
    <row r="313" spans="1:39" ht="20.25" customHeight="1" x14ac:dyDescent="0.15">
      <c r="A313" s="7"/>
      <c r="B313" s="8"/>
      <c r="C313" s="8"/>
      <c r="D313" s="8"/>
      <c r="E313" s="8"/>
      <c r="F313" s="8"/>
      <c r="G313" s="8"/>
      <c r="H313" s="8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9"/>
      <c r="AB313" s="8"/>
      <c r="AC313" s="10"/>
      <c r="AD313" s="11"/>
      <c r="AE313" s="6"/>
      <c r="AF313" s="1"/>
      <c r="AG313" s="1"/>
      <c r="AH313" s="1"/>
      <c r="AI313" s="1"/>
      <c r="AJ313" s="1"/>
      <c r="AK313" s="1"/>
      <c r="AL313" s="1"/>
      <c r="AM313" s="1"/>
    </row>
    <row r="314" spans="1:39" ht="20.25" customHeight="1" x14ac:dyDescent="0.15">
      <c r="A314" s="7"/>
      <c r="B314" s="8"/>
      <c r="C314" s="8"/>
      <c r="D314" s="8"/>
      <c r="E314" s="8"/>
      <c r="F314" s="8"/>
      <c r="G314" s="8"/>
      <c r="H314" s="8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9"/>
      <c r="AB314" s="8"/>
      <c r="AC314" s="10"/>
      <c r="AD314" s="11"/>
      <c r="AE314" s="6"/>
      <c r="AF314" s="1"/>
      <c r="AG314" s="1"/>
      <c r="AH314" s="1"/>
      <c r="AI314" s="1"/>
      <c r="AJ314" s="1"/>
      <c r="AK314" s="1"/>
      <c r="AL314" s="1"/>
      <c r="AM314" s="1"/>
    </row>
    <row r="315" spans="1:39" ht="20.25" customHeight="1" x14ac:dyDescent="0.15">
      <c r="A315" s="7"/>
      <c r="B315" s="8"/>
      <c r="C315" s="8"/>
      <c r="D315" s="8"/>
      <c r="E315" s="8"/>
      <c r="F315" s="8"/>
      <c r="G315" s="8"/>
      <c r="H315" s="8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9"/>
      <c r="AB315" s="8"/>
      <c r="AC315" s="10"/>
      <c r="AD315" s="11"/>
      <c r="AE315" s="6"/>
      <c r="AF315" s="1"/>
      <c r="AG315" s="1"/>
      <c r="AH315" s="1"/>
      <c r="AI315" s="1"/>
      <c r="AJ315" s="1"/>
      <c r="AK315" s="1"/>
      <c r="AL315" s="1"/>
      <c r="AM315" s="1"/>
    </row>
    <row r="316" spans="1:39" ht="20.25" customHeight="1" x14ac:dyDescent="0.15">
      <c r="A316" s="7"/>
      <c r="B316" s="8"/>
      <c r="C316" s="8"/>
      <c r="D316" s="8"/>
      <c r="E316" s="8"/>
      <c r="F316" s="8"/>
      <c r="G316" s="8"/>
      <c r="H316" s="8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9"/>
      <c r="AB316" s="8"/>
      <c r="AC316" s="10"/>
      <c r="AD316" s="11"/>
      <c r="AE316" s="6"/>
      <c r="AF316" s="1"/>
      <c r="AG316" s="1"/>
      <c r="AH316" s="1"/>
      <c r="AI316" s="1"/>
      <c r="AJ316" s="1"/>
      <c r="AK316" s="1"/>
      <c r="AL316" s="1"/>
      <c r="AM316" s="1"/>
    </row>
    <row r="317" spans="1:39" ht="20.25" customHeight="1" x14ac:dyDescent="0.15">
      <c r="A317" s="7"/>
      <c r="B317" s="8"/>
      <c r="C317" s="8"/>
      <c r="D317" s="8"/>
      <c r="E317" s="8"/>
      <c r="F317" s="8"/>
      <c r="G317" s="8"/>
      <c r="H317" s="8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9"/>
      <c r="AB317" s="8"/>
      <c r="AC317" s="10"/>
      <c r="AD317" s="11"/>
      <c r="AE317" s="6"/>
      <c r="AF317" s="1"/>
      <c r="AG317" s="1"/>
      <c r="AH317" s="1"/>
      <c r="AI317" s="1"/>
      <c r="AJ317" s="1"/>
      <c r="AK317" s="1"/>
      <c r="AL317" s="1"/>
      <c r="AM317" s="1"/>
    </row>
    <row r="318" spans="1:39" ht="20.25" customHeight="1" x14ac:dyDescent="0.15">
      <c r="A318" s="7"/>
      <c r="B318" s="8"/>
      <c r="C318" s="8"/>
      <c r="D318" s="8"/>
      <c r="E318" s="8"/>
      <c r="F318" s="8"/>
      <c r="G318" s="8"/>
      <c r="H318" s="8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9"/>
      <c r="AB318" s="8"/>
      <c r="AC318" s="10"/>
      <c r="AD318" s="11"/>
      <c r="AE318" s="6"/>
      <c r="AF318" s="1"/>
      <c r="AG318" s="1"/>
      <c r="AH318" s="1"/>
      <c r="AI318" s="1"/>
      <c r="AJ318" s="1"/>
      <c r="AK318" s="1"/>
      <c r="AL318" s="1"/>
      <c r="AM318" s="1"/>
    </row>
    <row r="319" spans="1:39" ht="20.25" customHeight="1" x14ac:dyDescent="0.15">
      <c r="A319" s="7"/>
      <c r="B319" s="8"/>
      <c r="C319" s="8"/>
      <c r="D319" s="8"/>
      <c r="E319" s="8"/>
      <c r="F319" s="8"/>
      <c r="G319" s="8"/>
      <c r="H319" s="8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9"/>
      <c r="AB319" s="8"/>
      <c r="AC319" s="10"/>
      <c r="AD319" s="11"/>
      <c r="AE319" s="6"/>
      <c r="AF319" s="1"/>
      <c r="AG319" s="1"/>
      <c r="AH319" s="1"/>
      <c r="AI319" s="1"/>
      <c r="AJ319" s="1"/>
      <c r="AK319" s="1"/>
      <c r="AL319" s="1"/>
      <c r="AM319" s="1"/>
    </row>
    <row r="320" spans="1:39" ht="20.25" customHeight="1" x14ac:dyDescent="0.15">
      <c r="A320" s="7"/>
      <c r="B320" s="8"/>
      <c r="C320" s="8"/>
      <c r="D320" s="8"/>
      <c r="E320" s="8"/>
      <c r="F320" s="8"/>
      <c r="G320" s="8"/>
      <c r="H320" s="8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9"/>
      <c r="AB320" s="8"/>
      <c r="AC320" s="10"/>
      <c r="AD320" s="11"/>
      <c r="AE320" s="6"/>
      <c r="AF320" s="1"/>
      <c r="AG320" s="1"/>
      <c r="AH320" s="1"/>
      <c r="AI320" s="1"/>
      <c r="AJ320" s="1"/>
      <c r="AK320" s="1"/>
      <c r="AL320" s="1"/>
      <c r="AM320" s="1"/>
    </row>
    <row r="321" spans="1:39" ht="20.25" customHeight="1" x14ac:dyDescent="0.15">
      <c r="A321" s="7"/>
      <c r="B321" s="8"/>
      <c r="C321" s="8"/>
      <c r="D321" s="8"/>
      <c r="E321" s="8"/>
      <c r="F321" s="8"/>
      <c r="G321" s="8"/>
      <c r="H321" s="8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9"/>
      <c r="AB321" s="8"/>
      <c r="AC321" s="10"/>
      <c r="AD321" s="11"/>
      <c r="AE321" s="6"/>
      <c r="AF321" s="1"/>
      <c r="AG321" s="1"/>
      <c r="AH321" s="1"/>
      <c r="AI321" s="1"/>
      <c r="AJ321" s="1"/>
      <c r="AK321" s="1"/>
      <c r="AL321" s="1"/>
      <c r="AM321" s="1"/>
    </row>
    <row r="322" spans="1:39" ht="20.25" customHeight="1" x14ac:dyDescent="0.15">
      <c r="A322" s="7"/>
      <c r="B322" s="8"/>
      <c r="C322" s="8"/>
      <c r="D322" s="8"/>
      <c r="E322" s="8"/>
      <c r="F322" s="8"/>
      <c r="G322" s="8"/>
      <c r="H322" s="8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9"/>
      <c r="AB322" s="8"/>
      <c r="AC322" s="10"/>
      <c r="AD322" s="11"/>
      <c r="AE322" s="6"/>
      <c r="AF322" s="1"/>
      <c r="AG322" s="1"/>
      <c r="AH322" s="1"/>
      <c r="AI322" s="1"/>
      <c r="AJ322" s="1"/>
      <c r="AK322" s="1"/>
      <c r="AL322" s="1"/>
      <c r="AM322" s="1"/>
    </row>
    <row r="323" spans="1:39" ht="20.25" customHeight="1" x14ac:dyDescent="0.15">
      <c r="A323" s="7"/>
      <c r="B323" s="8"/>
      <c r="C323" s="8"/>
      <c r="D323" s="8"/>
      <c r="E323" s="8"/>
      <c r="F323" s="8"/>
      <c r="G323" s="8"/>
      <c r="H323" s="8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9"/>
      <c r="AB323" s="8"/>
      <c r="AC323" s="10"/>
      <c r="AD323" s="11"/>
      <c r="AE323" s="6"/>
      <c r="AF323" s="1"/>
      <c r="AG323" s="1"/>
      <c r="AH323" s="1"/>
      <c r="AI323" s="1"/>
      <c r="AJ323" s="1"/>
      <c r="AK323" s="1"/>
      <c r="AL323" s="1"/>
      <c r="AM323" s="1"/>
    </row>
    <row r="324" spans="1:39" ht="20.25" customHeight="1" x14ac:dyDescent="0.15">
      <c r="A324" s="7"/>
      <c r="B324" s="8"/>
      <c r="C324" s="8"/>
      <c r="D324" s="8"/>
      <c r="E324" s="8"/>
      <c r="F324" s="8"/>
      <c r="G324" s="8"/>
      <c r="H324" s="8"/>
      <c r="I324" s="12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9"/>
      <c r="AB324" s="8"/>
      <c r="AC324" s="10"/>
      <c r="AD324" s="11"/>
      <c r="AE324" s="6"/>
      <c r="AF324" s="1"/>
      <c r="AG324" s="1"/>
      <c r="AH324" s="1"/>
      <c r="AI324" s="1"/>
      <c r="AJ324" s="1"/>
      <c r="AK324" s="1"/>
      <c r="AL324" s="1"/>
      <c r="AM324" s="1"/>
    </row>
    <row r="325" spans="1:39" ht="20.25" customHeight="1" x14ac:dyDescent="0.15">
      <c r="A325" s="14"/>
      <c r="B325" s="22"/>
      <c r="C325" s="22"/>
      <c r="D325" s="22"/>
      <c r="E325" s="22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6"/>
      <c r="AB325" s="45"/>
      <c r="AC325" s="17"/>
      <c r="AD325" s="18"/>
      <c r="AE325" s="6"/>
      <c r="AF325" s="1"/>
      <c r="AG325" s="1"/>
      <c r="AH325" s="1"/>
      <c r="AI325" s="1"/>
      <c r="AJ325" s="1"/>
      <c r="AK325" s="1"/>
      <c r="AL325" s="1"/>
      <c r="AM325" s="1"/>
    </row>
    <row r="326" spans="1:39" ht="20.25" customHeight="1" x14ac:dyDescent="0.15">
      <c r="A326" s="14"/>
      <c r="B326" s="14"/>
      <c r="C326" s="14"/>
      <c r="D326" s="14"/>
      <c r="E326" s="14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46"/>
      <c r="AB326" s="45"/>
      <c r="AC326" s="17"/>
      <c r="AD326" s="18"/>
      <c r="AE326" s="6"/>
      <c r="AF326" s="1"/>
      <c r="AG326" s="1"/>
      <c r="AH326" s="1"/>
      <c r="AI326" s="1"/>
      <c r="AJ326" s="1"/>
      <c r="AK326" s="1"/>
      <c r="AL326" s="1"/>
      <c r="AM326" s="1"/>
    </row>
    <row r="327" spans="1:39" ht="20.25" customHeight="1" x14ac:dyDescent="0.15">
      <c r="A327" s="14"/>
      <c r="B327" s="14"/>
      <c r="C327" s="14"/>
      <c r="D327" s="14"/>
      <c r="E327" s="14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6"/>
      <c r="AB327" s="45"/>
      <c r="AC327" s="17"/>
      <c r="AD327" s="18"/>
      <c r="AE327" s="6"/>
      <c r="AF327" s="1"/>
      <c r="AG327" s="1"/>
      <c r="AH327" s="1"/>
      <c r="AI327" s="1"/>
      <c r="AJ327" s="1"/>
      <c r="AK327" s="1"/>
      <c r="AL327" s="1"/>
      <c r="AM327" s="1"/>
    </row>
    <row r="328" spans="1:39" ht="20.25" customHeight="1" x14ac:dyDescent="0.15">
      <c r="A328" s="14"/>
      <c r="B328" s="14"/>
      <c r="C328" s="14"/>
      <c r="D328" s="14"/>
      <c r="E328" s="14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46"/>
      <c r="AB328" s="45"/>
      <c r="AC328" s="17"/>
      <c r="AD328" s="18"/>
      <c r="AE328" s="6"/>
      <c r="AF328" s="1"/>
      <c r="AG328" s="1"/>
      <c r="AH328" s="1"/>
      <c r="AI328" s="1"/>
      <c r="AJ328" s="1"/>
      <c r="AK328" s="1"/>
      <c r="AL328" s="1"/>
      <c r="AM328" s="1"/>
    </row>
    <row r="329" spans="1:39" ht="20.25" customHeight="1" x14ac:dyDescent="0.15">
      <c r="A329" s="14"/>
      <c r="B329" s="14"/>
      <c r="C329" s="14"/>
      <c r="D329" s="14"/>
      <c r="E329" s="14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9"/>
      <c r="AB329" s="45"/>
      <c r="AC329" s="17"/>
      <c r="AD329" s="18"/>
      <c r="AE329" s="6"/>
      <c r="AF329" s="1"/>
      <c r="AG329" s="1"/>
      <c r="AH329" s="1"/>
      <c r="AI329" s="1"/>
      <c r="AJ329" s="1"/>
      <c r="AK329" s="1"/>
      <c r="AL329" s="1"/>
      <c r="AM329" s="1"/>
    </row>
    <row r="330" spans="1:39" ht="20.25" customHeight="1" x14ac:dyDescent="0.15">
      <c r="A330" s="32"/>
      <c r="B330" s="32"/>
      <c r="C330" s="32"/>
      <c r="D330" s="32"/>
      <c r="E330" s="32"/>
      <c r="F330" s="8"/>
      <c r="G330" s="8"/>
      <c r="H330" s="8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1"/>
      <c r="AD330" s="21"/>
      <c r="AE330" s="6"/>
      <c r="AF330" s="1"/>
      <c r="AG330" s="1"/>
      <c r="AH330" s="1"/>
      <c r="AI330" s="1"/>
      <c r="AJ330" s="1"/>
      <c r="AK330" s="1"/>
      <c r="AL330" s="1"/>
      <c r="AM330" s="1"/>
    </row>
    <row r="331" spans="1:39" ht="20.25" customHeight="1" x14ac:dyDescent="0.15">
      <c r="A331" s="32"/>
      <c r="B331" s="32"/>
      <c r="C331" s="13"/>
      <c r="D331" s="13"/>
      <c r="E331" s="12"/>
      <c r="F331" s="8"/>
      <c r="G331" s="8"/>
      <c r="H331" s="8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1"/>
      <c r="AD331" s="21"/>
      <c r="AE331" s="6"/>
      <c r="AF331" s="1"/>
      <c r="AG331" s="1"/>
      <c r="AH331" s="1"/>
      <c r="AI331" s="1"/>
      <c r="AJ331" s="1"/>
      <c r="AK331" s="1"/>
      <c r="AL331" s="1"/>
      <c r="AM331" s="1"/>
    </row>
    <row r="332" spans="1:39" ht="20.25" customHeight="1" x14ac:dyDescent="0.15">
      <c r="A332" s="15"/>
      <c r="B332" s="22"/>
      <c r="C332" s="15"/>
      <c r="D332" s="15"/>
      <c r="E332" s="15"/>
      <c r="F332" s="15"/>
      <c r="G332" s="15"/>
      <c r="H332" s="15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20"/>
      <c r="AB332" s="15"/>
      <c r="AC332" s="21"/>
      <c r="AD332" s="21"/>
      <c r="AE332" s="6"/>
      <c r="AF332" s="1"/>
      <c r="AG332" s="1"/>
      <c r="AH332" s="1"/>
      <c r="AI332" s="1"/>
      <c r="AJ332" s="1"/>
      <c r="AK332" s="1"/>
      <c r="AL332" s="1"/>
      <c r="AM332" s="1"/>
    </row>
    <row r="333" spans="1:39" ht="14" x14ac:dyDescent="0.15">
      <c r="A333" s="22"/>
      <c r="B333" s="22"/>
      <c r="C333" s="22"/>
      <c r="D333" s="22"/>
      <c r="E333" s="22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22"/>
      <c r="AB333" s="16"/>
      <c r="AC333" s="21"/>
      <c r="AD333" s="22"/>
      <c r="AE333" s="6"/>
      <c r="AF333" s="1"/>
      <c r="AG333" s="1"/>
      <c r="AH333" s="1"/>
      <c r="AI333" s="1"/>
      <c r="AJ333" s="1"/>
      <c r="AK333" s="1"/>
      <c r="AL333" s="1"/>
      <c r="AM333" s="1"/>
    </row>
    <row r="334" spans="1:39" ht="14" customHeight="1" x14ac:dyDescent="0.15">
      <c r="A334" s="22"/>
      <c r="B334" s="22"/>
      <c r="C334" s="22"/>
      <c r="D334" s="22"/>
      <c r="E334" s="22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22"/>
      <c r="AB334" s="16"/>
      <c r="AC334" s="21"/>
      <c r="AD334" s="22"/>
      <c r="AE334" s="6"/>
      <c r="AF334" s="1"/>
      <c r="AG334" s="1"/>
      <c r="AH334" s="1"/>
      <c r="AI334" s="1"/>
      <c r="AJ334" s="1"/>
      <c r="AK334" s="1"/>
      <c r="AL334" s="1"/>
      <c r="AM334" s="1"/>
    </row>
    <row r="335" spans="1:39" ht="14" x14ac:dyDescent="0.15">
      <c r="A335" s="22"/>
      <c r="B335" s="22"/>
      <c r="C335" s="22"/>
      <c r="D335" s="22"/>
      <c r="E335" s="22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22"/>
      <c r="AB335" s="16"/>
      <c r="AC335" s="21"/>
      <c r="AD335" s="22"/>
      <c r="AE335" s="6"/>
      <c r="AF335" s="1"/>
      <c r="AG335" s="1"/>
      <c r="AH335" s="1"/>
      <c r="AI335" s="1"/>
      <c r="AJ335" s="1"/>
      <c r="AK335" s="1"/>
      <c r="AL335" s="1"/>
      <c r="AM335" s="1"/>
    </row>
    <row r="336" spans="1:39" ht="14" x14ac:dyDescent="0.15">
      <c r="A336" s="22"/>
      <c r="B336" s="22"/>
      <c r="C336" s="22"/>
      <c r="D336" s="22"/>
      <c r="E336" s="22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22"/>
      <c r="AB336" s="16"/>
      <c r="AC336" s="21"/>
      <c r="AD336" s="22"/>
      <c r="AE336" s="6"/>
      <c r="AF336" s="1"/>
      <c r="AG336" s="1"/>
      <c r="AH336" s="1"/>
      <c r="AI336" s="1"/>
      <c r="AJ336" s="1"/>
      <c r="AK336" s="1"/>
      <c r="AL336" s="1"/>
      <c r="AM336" s="1"/>
    </row>
    <row r="337" spans="1:39" ht="14" x14ac:dyDescent="0.15">
      <c r="A337" s="22"/>
      <c r="B337" s="22"/>
      <c r="C337" s="22"/>
      <c r="D337" s="22"/>
      <c r="E337" s="22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22"/>
      <c r="AB337" s="16"/>
      <c r="AC337" s="21"/>
      <c r="AD337" s="22"/>
      <c r="AE337" s="6"/>
      <c r="AF337" s="1"/>
      <c r="AG337" s="1"/>
      <c r="AH337" s="1"/>
      <c r="AI337" s="1"/>
      <c r="AJ337" s="1"/>
      <c r="AK337" s="1"/>
      <c r="AL337" s="1"/>
      <c r="AM337" s="1"/>
    </row>
    <row r="338" spans="1:39" ht="14" x14ac:dyDescent="0.15">
      <c r="A338" s="22"/>
      <c r="B338" s="22"/>
      <c r="C338" s="22"/>
      <c r="D338" s="22"/>
      <c r="E338" s="22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22"/>
      <c r="AB338" s="16"/>
      <c r="AC338" s="21"/>
      <c r="AD338" s="22"/>
      <c r="AE338" s="6"/>
      <c r="AF338" s="1"/>
      <c r="AG338" s="1"/>
      <c r="AH338" s="1"/>
      <c r="AI338" s="1"/>
      <c r="AJ338" s="1"/>
      <c r="AK338" s="1"/>
      <c r="AL338" s="1"/>
      <c r="AM338" s="1"/>
    </row>
    <row r="339" spans="1:39" ht="14" x14ac:dyDescent="0.15">
      <c r="A339" s="22"/>
      <c r="B339" s="22"/>
      <c r="C339" s="22"/>
      <c r="D339" s="22"/>
      <c r="E339" s="22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22"/>
      <c r="AB339" s="16"/>
      <c r="AC339" s="21"/>
      <c r="AD339" s="22"/>
      <c r="AE339" s="6"/>
      <c r="AF339" s="1"/>
      <c r="AG339" s="1"/>
      <c r="AH339" s="1"/>
      <c r="AI339" s="1"/>
      <c r="AJ339" s="1"/>
      <c r="AK339" s="1"/>
      <c r="AL339" s="1"/>
      <c r="AM339" s="1"/>
    </row>
    <row r="340" spans="1:39" ht="14" x14ac:dyDescent="0.15">
      <c r="A340" s="22"/>
      <c r="B340" s="22"/>
      <c r="C340" s="22"/>
      <c r="D340" s="22"/>
      <c r="E340" s="22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22"/>
      <c r="AB340" s="16"/>
      <c r="AC340" s="21"/>
      <c r="AD340" s="22"/>
      <c r="AE340" s="6"/>
      <c r="AF340" s="1"/>
      <c r="AG340" s="1"/>
      <c r="AH340" s="1"/>
      <c r="AI340" s="1"/>
      <c r="AJ340" s="1"/>
      <c r="AK340" s="1"/>
      <c r="AL340" s="1"/>
      <c r="AM340" s="1"/>
    </row>
    <row r="341" spans="1:39" ht="14" x14ac:dyDescent="0.15">
      <c r="A341" s="22"/>
      <c r="B341" s="22"/>
      <c r="C341" s="22"/>
      <c r="D341" s="22"/>
      <c r="E341" s="22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22"/>
      <c r="AB341" s="16"/>
      <c r="AC341" s="21"/>
      <c r="AD341" s="22"/>
      <c r="AE341" s="6"/>
      <c r="AF341" s="1"/>
      <c r="AG341" s="1"/>
      <c r="AH341" s="1"/>
      <c r="AI341" s="1"/>
      <c r="AJ341" s="1"/>
      <c r="AK341" s="1"/>
      <c r="AL341" s="1"/>
      <c r="AM341" s="1"/>
    </row>
    <row r="342" spans="1:39" ht="14" x14ac:dyDescent="0.15">
      <c r="A342" s="22"/>
      <c r="B342" s="22"/>
      <c r="C342" s="22"/>
      <c r="D342" s="22"/>
      <c r="E342" s="22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22"/>
      <c r="AB342" s="16"/>
      <c r="AC342" s="21"/>
      <c r="AD342" s="22"/>
      <c r="AE342" s="6"/>
      <c r="AF342" s="1"/>
      <c r="AG342" s="1"/>
      <c r="AH342" s="1"/>
      <c r="AI342" s="1"/>
      <c r="AJ342" s="1"/>
      <c r="AK342" s="1"/>
      <c r="AL342" s="1"/>
      <c r="AM342" s="1"/>
    </row>
    <row r="343" spans="1:39" ht="14" x14ac:dyDescent="0.15">
      <c r="A343" s="22"/>
      <c r="B343" s="22"/>
      <c r="C343" s="22"/>
      <c r="D343" s="22"/>
      <c r="E343" s="22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22"/>
      <c r="AB343" s="16"/>
      <c r="AC343" s="21"/>
      <c r="AD343" s="22"/>
      <c r="AE343" s="6"/>
      <c r="AF343" s="1"/>
      <c r="AG343" s="1"/>
      <c r="AH343" s="1"/>
      <c r="AI343" s="1"/>
      <c r="AJ343" s="1"/>
      <c r="AK343" s="1"/>
      <c r="AL343" s="1"/>
      <c r="AM343" s="1"/>
    </row>
    <row r="344" spans="1:39" ht="14" x14ac:dyDescent="0.15">
      <c r="A344" s="22"/>
      <c r="B344" s="22"/>
      <c r="C344" s="22"/>
      <c r="D344" s="22"/>
      <c r="E344" s="22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22"/>
      <c r="AB344" s="16"/>
      <c r="AC344" s="21"/>
      <c r="AD344" s="22"/>
      <c r="AE344" s="6"/>
      <c r="AF344" s="1"/>
      <c r="AG344" s="1"/>
      <c r="AH344" s="1"/>
      <c r="AI344" s="1"/>
      <c r="AJ344" s="1"/>
      <c r="AK344" s="1"/>
      <c r="AL344" s="1"/>
      <c r="AM344" s="1"/>
    </row>
    <row r="345" spans="1:39" ht="14" x14ac:dyDescent="0.15">
      <c r="A345" s="22"/>
      <c r="B345" s="22"/>
      <c r="C345" s="22"/>
      <c r="D345" s="22"/>
      <c r="E345" s="22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22"/>
      <c r="AB345" s="16"/>
      <c r="AC345" s="21"/>
      <c r="AD345" s="22"/>
      <c r="AE345" s="6"/>
      <c r="AF345" s="1"/>
      <c r="AG345" s="1"/>
      <c r="AH345" s="1"/>
      <c r="AI345" s="1"/>
      <c r="AJ345" s="1"/>
      <c r="AK345" s="1"/>
      <c r="AL345" s="1"/>
      <c r="AM345" s="1"/>
    </row>
    <row r="346" spans="1:39" ht="14" x14ac:dyDescent="0.15">
      <c r="A346" s="22"/>
      <c r="B346" s="22"/>
      <c r="C346" s="22"/>
      <c r="D346" s="22"/>
      <c r="E346" s="22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22"/>
      <c r="AB346" s="16"/>
      <c r="AC346" s="21"/>
      <c r="AD346" s="22"/>
      <c r="AE346" s="6"/>
      <c r="AF346" s="1"/>
      <c r="AG346" s="1"/>
      <c r="AH346" s="1"/>
      <c r="AI346" s="1"/>
      <c r="AJ346" s="1"/>
      <c r="AK346" s="1"/>
      <c r="AL346" s="1"/>
      <c r="AM346" s="1"/>
    </row>
    <row r="347" spans="1:39" ht="14" x14ac:dyDescent="0.15">
      <c r="A347" s="22"/>
      <c r="B347" s="22"/>
      <c r="C347" s="22"/>
      <c r="D347" s="22"/>
      <c r="E347" s="22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22"/>
      <c r="AB347" s="16"/>
      <c r="AC347" s="21"/>
      <c r="AD347" s="22"/>
      <c r="AE347" s="6"/>
      <c r="AF347" s="1"/>
      <c r="AG347" s="1"/>
      <c r="AH347" s="1"/>
      <c r="AI347" s="1"/>
      <c r="AJ347" s="1"/>
      <c r="AK347" s="1"/>
      <c r="AL347" s="1"/>
      <c r="AM347" s="1"/>
    </row>
    <row r="348" spans="1:39" ht="14" x14ac:dyDescent="0.15">
      <c r="A348" s="22"/>
      <c r="B348" s="22"/>
      <c r="C348" s="22"/>
      <c r="D348" s="22"/>
      <c r="E348" s="22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22"/>
      <c r="AB348" s="16"/>
      <c r="AC348" s="21"/>
      <c r="AD348" s="22"/>
      <c r="AE348" s="6"/>
      <c r="AF348" s="1"/>
      <c r="AG348" s="1"/>
      <c r="AH348" s="1"/>
      <c r="AI348" s="1"/>
      <c r="AJ348" s="1"/>
      <c r="AK348" s="1"/>
      <c r="AL348" s="1"/>
      <c r="AM348" s="1"/>
    </row>
    <row r="349" spans="1:39" ht="14" x14ac:dyDescent="0.15">
      <c r="A349" s="22"/>
      <c r="B349" s="22"/>
      <c r="C349" s="22"/>
      <c r="D349" s="22"/>
      <c r="E349" s="22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22"/>
      <c r="AB349" s="16"/>
      <c r="AC349" s="21"/>
      <c r="AD349" s="22"/>
      <c r="AE349" s="6"/>
      <c r="AF349" s="1"/>
      <c r="AG349" s="1"/>
      <c r="AH349" s="1"/>
      <c r="AI349" s="1"/>
      <c r="AJ349" s="1"/>
      <c r="AK349" s="1"/>
      <c r="AL349" s="1"/>
      <c r="AM349" s="1"/>
    </row>
    <row r="350" spans="1:39" ht="14" x14ac:dyDescent="0.15">
      <c r="A350" s="22"/>
      <c r="B350" s="22"/>
      <c r="C350" s="22"/>
      <c r="D350" s="22"/>
      <c r="E350" s="22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22"/>
      <c r="AB350" s="16"/>
      <c r="AC350" s="21"/>
      <c r="AD350" s="22"/>
      <c r="AE350" s="6"/>
      <c r="AF350" s="1"/>
      <c r="AG350" s="1"/>
      <c r="AH350" s="1"/>
      <c r="AI350" s="1"/>
      <c r="AJ350" s="1"/>
      <c r="AK350" s="1"/>
      <c r="AL350" s="1"/>
      <c r="AM350" s="1"/>
    </row>
    <row r="351" spans="1:39" ht="14" x14ac:dyDescent="0.15">
      <c r="A351" s="22"/>
      <c r="B351" s="22"/>
      <c r="C351" s="22"/>
      <c r="D351" s="22"/>
      <c r="E351" s="22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22"/>
      <c r="AB351" s="16"/>
      <c r="AC351" s="21"/>
      <c r="AD351" s="22"/>
      <c r="AE351" s="6"/>
      <c r="AF351" s="1"/>
      <c r="AG351" s="1"/>
      <c r="AH351" s="1"/>
      <c r="AI351" s="1"/>
      <c r="AJ351" s="1"/>
      <c r="AK351" s="1"/>
      <c r="AL351" s="1"/>
      <c r="AM351" s="1"/>
    </row>
    <row r="352" spans="1:39" ht="14" x14ac:dyDescent="0.15">
      <c r="A352" s="22"/>
      <c r="B352" s="22"/>
      <c r="C352" s="22"/>
      <c r="D352" s="22"/>
      <c r="E352" s="22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22"/>
      <c r="AB352" s="16"/>
      <c r="AC352" s="21"/>
      <c r="AD352" s="22"/>
      <c r="AE352" s="6"/>
      <c r="AF352" s="1"/>
      <c r="AG352" s="1"/>
      <c r="AH352" s="1"/>
      <c r="AI352" s="1"/>
      <c r="AJ352" s="1"/>
      <c r="AK352" s="1"/>
      <c r="AL352" s="1"/>
      <c r="AM352" s="1"/>
    </row>
    <row r="353" spans="1:39" ht="14" x14ac:dyDescent="0.15">
      <c r="A353" s="22"/>
      <c r="B353" s="22"/>
      <c r="C353" s="22"/>
      <c r="D353" s="22"/>
      <c r="E353" s="22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22"/>
      <c r="AB353" s="16"/>
      <c r="AC353" s="21"/>
      <c r="AD353" s="22"/>
      <c r="AE353" s="6"/>
      <c r="AF353" s="1"/>
      <c r="AG353" s="1"/>
      <c r="AH353" s="1"/>
      <c r="AI353" s="1"/>
      <c r="AJ353" s="1"/>
      <c r="AK353" s="1"/>
      <c r="AL353" s="1"/>
      <c r="AM353" s="1"/>
    </row>
    <row r="354" spans="1:39" ht="14" x14ac:dyDescent="0.15">
      <c r="A354" s="22"/>
      <c r="B354" s="22"/>
      <c r="C354" s="22"/>
      <c r="D354" s="22"/>
      <c r="E354" s="22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22"/>
      <c r="AB354" s="16"/>
      <c r="AC354" s="21"/>
      <c r="AD354" s="22"/>
      <c r="AE354" s="6"/>
      <c r="AF354" s="1"/>
      <c r="AG354" s="1"/>
      <c r="AH354" s="1"/>
      <c r="AI354" s="1"/>
      <c r="AJ354" s="1"/>
      <c r="AK354" s="1"/>
      <c r="AL354" s="1"/>
      <c r="AM354" s="1"/>
    </row>
    <row r="355" spans="1:39" ht="14" x14ac:dyDescent="0.15">
      <c r="A355" s="22"/>
      <c r="B355" s="22"/>
      <c r="C355" s="22"/>
      <c r="D355" s="22"/>
      <c r="E355" s="22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22"/>
      <c r="AB355" s="16"/>
      <c r="AC355" s="21"/>
      <c r="AD355" s="22"/>
      <c r="AE355" s="6"/>
      <c r="AF355" s="1"/>
      <c r="AG355" s="1"/>
      <c r="AH355" s="1"/>
      <c r="AI355" s="1"/>
      <c r="AJ355" s="1"/>
      <c r="AK355" s="1"/>
      <c r="AL355" s="1"/>
      <c r="AM355" s="1"/>
    </row>
    <row r="356" spans="1:39" ht="14" x14ac:dyDescent="0.15">
      <c r="A356" s="22"/>
      <c r="B356" s="22"/>
      <c r="C356" s="22"/>
      <c r="D356" s="22"/>
      <c r="E356" s="22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22"/>
      <c r="AB356" s="16"/>
      <c r="AC356" s="21"/>
      <c r="AD356" s="22"/>
      <c r="AE356" s="6"/>
      <c r="AF356" s="1"/>
      <c r="AG356" s="1"/>
      <c r="AH356" s="1"/>
      <c r="AI356" s="1"/>
      <c r="AJ356" s="1"/>
      <c r="AK356" s="1"/>
      <c r="AL356" s="1"/>
      <c r="AM356" s="1"/>
    </row>
    <row r="357" spans="1:39" ht="14" x14ac:dyDescent="0.15">
      <c r="A357" s="22"/>
      <c r="B357" s="22"/>
      <c r="C357" s="22"/>
      <c r="D357" s="22"/>
      <c r="E357" s="22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22"/>
      <c r="AB357" s="16"/>
      <c r="AC357" s="21"/>
      <c r="AD357" s="22"/>
      <c r="AE357" s="6"/>
      <c r="AF357" s="1"/>
      <c r="AG357" s="1"/>
      <c r="AH357" s="1"/>
      <c r="AI357" s="1"/>
      <c r="AJ357" s="1"/>
      <c r="AK357" s="1"/>
      <c r="AL357" s="1"/>
      <c r="AM357" s="1"/>
    </row>
    <row r="358" spans="1:39" ht="14" x14ac:dyDescent="0.15">
      <c r="A358" s="22"/>
      <c r="B358" s="22"/>
      <c r="C358" s="22"/>
      <c r="D358" s="22"/>
      <c r="E358" s="22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22"/>
      <c r="AB358" s="16"/>
      <c r="AC358" s="21"/>
      <c r="AD358" s="22"/>
      <c r="AE358" s="6"/>
      <c r="AF358" s="1"/>
      <c r="AG358" s="1"/>
      <c r="AH358" s="1"/>
      <c r="AI358" s="1"/>
      <c r="AJ358" s="1"/>
      <c r="AK358" s="1"/>
      <c r="AL358" s="1"/>
      <c r="AM358" s="1"/>
    </row>
    <row r="359" spans="1:39" ht="14" x14ac:dyDescent="0.15">
      <c r="A359" s="22"/>
      <c r="B359" s="22"/>
      <c r="C359" s="22"/>
      <c r="D359" s="22"/>
      <c r="E359" s="22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22"/>
      <c r="AB359" s="16"/>
      <c r="AC359" s="21"/>
      <c r="AD359" s="22"/>
      <c r="AE359" s="6"/>
      <c r="AF359" s="1"/>
      <c r="AG359" s="1"/>
      <c r="AH359" s="1"/>
      <c r="AI359" s="1"/>
      <c r="AJ359" s="1"/>
      <c r="AK359" s="1"/>
      <c r="AL359" s="1"/>
      <c r="AM359" s="1"/>
    </row>
    <row r="360" spans="1:39" ht="14" x14ac:dyDescent="0.15">
      <c r="A360" s="22"/>
      <c r="B360" s="22"/>
      <c r="C360" s="22"/>
      <c r="D360" s="22"/>
      <c r="E360" s="22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22"/>
      <c r="AB360" s="16"/>
      <c r="AC360" s="21"/>
      <c r="AD360" s="22"/>
      <c r="AE360" s="6"/>
      <c r="AF360" s="1"/>
      <c r="AG360" s="1"/>
      <c r="AH360" s="1"/>
      <c r="AI360" s="1"/>
      <c r="AJ360" s="1"/>
      <c r="AK360" s="1"/>
      <c r="AL360" s="1"/>
      <c r="AM360" s="1"/>
    </row>
    <row r="361" spans="1:39" ht="14" x14ac:dyDescent="0.15">
      <c r="A361" s="22"/>
      <c r="B361" s="22"/>
      <c r="C361" s="22"/>
      <c r="D361" s="22"/>
      <c r="E361" s="22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22"/>
      <c r="AB361" s="16"/>
      <c r="AC361" s="21"/>
      <c r="AD361" s="22"/>
      <c r="AE361" s="6"/>
      <c r="AF361" s="1"/>
      <c r="AG361" s="1"/>
      <c r="AH361" s="1"/>
      <c r="AI361" s="1"/>
      <c r="AJ361" s="1"/>
      <c r="AK361" s="1"/>
      <c r="AL361" s="1"/>
      <c r="AM361" s="1"/>
    </row>
    <row r="362" spans="1:39" ht="14" x14ac:dyDescent="0.15">
      <c r="A362" s="22"/>
      <c r="B362" s="22"/>
      <c r="C362" s="22"/>
      <c r="D362" s="22"/>
      <c r="E362" s="22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22"/>
      <c r="AB362" s="16"/>
      <c r="AC362" s="21"/>
      <c r="AD362" s="22"/>
      <c r="AE362" s="6"/>
      <c r="AF362" s="1"/>
      <c r="AG362" s="1"/>
      <c r="AH362" s="1"/>
      <c r="AI362" s="1"/>
      <c r="AJ362" s="1"/>
      <c r="AK362" s="1"/>
      <c r="AL362" s="1"/>
      <c r="AM362" s="1"/>
    </row>
    <row r="363" spans="1:39" ht="14" x14ac:dyDescent="0.15">
      <c r="A363" s="22"/>
      <c r="B363" s="22"/>
      <c r="C363" s="22"/>
      <c r="D363" s="22"/>
      <c r="E363" s="22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22"/>
      <c r="AB363" s="16"/>
      <c r="AC363" s="21"/>
      <c r="AD363" s="22"/>
      <c r="AE363" s="6"/>
      <c r="AF363" s="1"/>
      <c r="AG363" s="1"/>
      <c r="AH363" s="1"/>
      <c r="AI363" s="1"/>
      <c r="AJ363" s="1"/>
      <c r="AK363" s="1"/>
      <c r="AL363" s="1"/>
      <c r="AM363" s="1"/>
    </row>
    <row r="364" spans="1:39" ht="14" x14ac:dyDescent="0.15">
      <c r="A364" s="22"/>
      <c r="B364" s="22"/>
      <c r="C364" s="22"/>
      <c r="D364" s="22"/>
      <c r="E364" s="22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22"/>
      <c r="AB364" s="16"/>
      <c r="AC364" s="21"/>
      <c r="AD364" s="22"/>
      <c r="AE364" s="6"/>
      <c r="AF364" s="1"/>
      <c r="AG364" s="1"/>
      <c r="AH364" s="1"/>
      <c r="AI364" s="1"/>
      <c r="AJ364" s="1"/>
      <c r="AK364" s="1"/>
      <c r="AL364" s="1"/>
      <c r="AM364" s="1"/>
    </row>
    <row r="365" spans="1:39" ht="14" x14ac:dyDescent="0.15">
      <c r="A365" s="22"/>
      <c r="B365" s="22"/>
      <c r="C365" s="22"/>
      <c r="D365" s="22"/>
      <c r="E365" s="22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22"/>
      <c r="AB365" s="16"/>
      <c r="AC365" s="21"/>
      <c r="AD365" s="22"/>
      <c r="AE365" s="6"/>
      <c r="AF365" s="1"/>
      <c r="AG365" s="1"/>
      <c r="AH365" s="1"/>
      <c r="AI365" s="1"/>
      <c r="AJ365" s="1"/>
      <c r="AK365" s="1"/>
      <c r="AL365" s="1"/>
      <c r="AM365" s="1"/>
    </row>
    <row r="366" spans="1:39" ht="14" x14ac:dyDescent="0.15">
      <c r="A366" s="22"/>
      <c r="B366" s="22"/>
      <c r="C366" s="22"/>
      <c r="D366" s="22"/>
      <c r="E366" s="22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22"/>
      <c r="AB366" s="16"/>
      <c r="AC366" s="21"/>
      <c r="AD366" s="22"/>
      <c r="AE366" s="6"/>
      <c r="AF366" s="1"/>
      <c r="AG366" s="1"/>
      <c r="AH366" s="1"/>
      <c r="AI366" s="1"/>
      <c r="AJ366" s="1"/>
      <c r="AK366" s="1"/>
      <c r="AL366" s="1"/>
      <c r="AM366" s="1"/>
    </row>
    <row r="367" spans="1:39" ht="14" x14ac:dyDescent="0.15">
      <c r="A367" s="22"/>
      <c r="B367" s="22"/>
      <c r="C367" s="22"/>
      <c r="D367" s="22"/>
      <c r="E367" s="22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22"/>
      <c r="AB367" s="16"/>
      <c r="AC367" s="21"/>
      <c r="AD367" s="22"/>
      <c r="AE367" s="6"/>
      <c r="AF367" s="1"/>
      <c r="AG367" s="1"/>
      <c r="AH367" s="1"/>
      <c r="AI367" s="1"/>
      <c r="AJ367" s="1"/>
      <c r="AK367" s="1"/>
      <c r="AL367" s="1"/>
      <c r="AM367" s="1"/>
    </row>
    <row r="368" spans="1:39" ht="14" x14ac:dyDescent="0.15">
      <c r="A368" s="22"/>
      <c r="B368" s="22"/>
      <c r="C368" s="22"/>
      <c r="D368" s="22"/>
      <c r="E368" s="22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22"/>
      <c r="AB368" s="16"/>
      <c r="AC368" s="21"/>
      <c r="AD368" s="22"/>
      <c r="AE368" s="6"/>
      <c r="AF368" s="1"/>
      <c r="AG368" s="1"/>
      <c r="AH368" s="1"/>
      <c r="AI368" s="1"/>
      <c r="AJ368" s="1"/>
      <c r="AK368" s="1"/>
      <c r="AL368" s="1"/>
      <c r="AM368" s="1"/>
    </row>
    <row r="369" spans="1:39" ht="14" x14ac:dyDescent="0.15">
      <c r="A369" s="22"/>
      <c r="B369" s="22"/>
      <c r="C369" s="22"/>
      <c r="D369" s="22"/>
      <c r="E369" s="22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22"/>
      <c r="AB369" s="16"/>
      <c r="AC369" s="21"/>
      <c r="AD369" s="22"/>
      <c r="AE369" s="6"/>
      <c r="AF369" s="1"/>
      <c r="AG369" s="1"/>
      <c r="AH369" s="1"/>
      <c r="AI369" s="1"/>
      <c r="AJ369" s="1"/>
      <c r="AK369" s="1"/>
      <c r="AL369" s="1"/>
      <c r="AM369" s="1"/>
    </row>
    <row r="370" spans="1:39" ht="14" x14ac:dyDescent="0.15">
      <c r="A370" s="22"/>
      <c r="B370" s="22"/>
      <c r="C370" s="22"/>
      <c r="D370" s="22"/>
      <c r="E370" s="22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22"/>
      <c r="AB370" s="16"/>
      <c r="AC370" s="21"/>
      <c r="AD370" s="22"/>
      <c r="AE370" s="6"/>
      <c r="AF370" s="1"/>
      <c r="AG370" s="1"/>
      <c r="AH370" s="1"/>
      <c r="AI370" s="1"/>
      <c r="AJ370" s="1"/>
      <c r="AK370" s="1"/>
      <c r="AL370" s="1"/>
      <c r="AM370" s="1"/>
    </row>
    <row r="371" spans="1:39" ht="14" x14ac:dyDescent="0.15">
      <c r="A371" s="22"/>
      <c r="B371" s="22"/>
      <c r="C371" s="22"/>
      <c r="D371" s="22"/>
      <c r="E371" s="22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22"/>
      <c r="AB371" s="16"/>
      <c r="AC371" s="21"/>
      <c r="AD371" s="22"/>
      <c r="AE371" s="6"/>
      <c r="AF371" s="1"/>
      <c r="AG371" s="1"/>
      <c r="AH371" s="1"/>
      <c r="AI371" s="1"/>
      <c r="AJ371" s="1"/>
      <c r="AK371" s="1"/>
      <c r="AL371" s="1"/>
      <c r="AM371" s="1"/>
    </row>
    <row r="372" spans="1:39" ht="14" x14ac:dyDescent="0.15">
      <c r="A372" s="22"/>
      <c r="B372" s="22"/>
      <c r="C372" s="22"/>
      <c r="D372" s="22"/>
      <c r="E372" s="22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22"/>
      <c r="AB372" s="16"/>
      <c r="AC372" s="21"/>
      <c r="AD372" s="22"/>
      <c r="AE372" s="6"/>
      <c r="AF372" s="1"/>
      <c r="AG372" s="1"/>
      <c r="AH372" s="1"/>
      <c r="AI372" s="1"/>
      <c r="AJ372" s="1"/>
      <c r="AK372" s="1"/>
      <c r="AL372" s="1"/>
      <c r="AM372" s="1"/>
    </row>
    <row r="373" spans="1:39" ht="14" x14ac:dyDescent="0.15">
      <c r="A373" s="22"/>
      <c r="B373" s="22"/>
      <c r="C373" s="22"/>
      <c r="D373" s="22"/>
      <c r="E373" s="22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22"/>
      <c r="AB373" s="16"/>
      <c r="AC373" s="21"/>
      <c r="AD373" s="22"/>
      <c r="AE373" s="6"/>
      <c r="AF373" s="1"/>
      <c r="AG373" s="1"/>
      <c r="AH373" s="1"/>
      <c r="AI373" s="1"/>
      <c r="AJ373" s="1"/>
      <c r="AK373" s="1"/>
      <c r="AL373" s="1"/>
      <c r="AM373" s="1"/>
    </row>
    <row r="374" spans="1:39" ht="14" x14ac:dyDescent="0.15">
      <c r="A374" s="22"/>
      <c r="B374" s="22"/>
      <c r="C374" s="22"/>
      <c r="D374" s="22"/>
      <c r="E374" s="22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22"/>
      <c r="AB374" s="16"/>
      <c r="AC374" s="21"/>
      <c r="AD374" s="22"/>
      <c r="AE374" s="6"/>
      <c r="AF374" s="1"/>
      <c r="AG374" s="1"/>
      <c r="AH374" s="1"/>
      <c r="AI374" s="1"/>
      <c r="AJ374" s="1"/>
      <c r="AK374" s="1"/>
      <c r="AL374" s="1"/>
      <c r="AM374" s="1"/>
    </row>
    <row r="375" spans="1:39" ht="14" x14ac:dyDescent="0.15">
      <c r="A375" s="22"/>
      <c r="B375" s="22"/>
      <c r="C375" s="22"/>
      <c r="D375" s="22"/>
      <c r="E375" s="22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22"/>
      <c r="AB375" s="16"/>
      <c r="AC375" s="21"/>
      <c r="AD375" s="22"/>
      <c r="AE375" s="6"/>
      <c r="AF375" s="1"/>
      <c r="AG375" s="1"/>
      <c r="AH375" s="1"/>
      <c r="AI375" s="1"/>
      <c r="AJ375" s="1"/>
      <c r="AK375" s="1"/>
      <c r="AL375" s="1"/>
      <c r="AM375" s="1"/>
    </row>
    <row r="376" spans="1:39" ht="14" x14ac:dyDescent="0.15">
      <c r="A376" s="22"/>
      <c r="B376" s="22"/>
      <c r="C376" s="22"/>
      <c r="D376" s="22"/>
      <c r="E376" s="22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22"/>
      <c r="AB376" s="16"/>
      <c r="AC376" s="21"/>
      <c r="AD376" s="22"/>
      <c r="AE376" s="6"/>
      <c r="AF376" s="1"/>
      <c r="AG376" s="1"/>
      <c r="AH376" s="1"/>
      <c r="AI376" s="1"/>
      <c r="AJ376" s="1"/>
      <c r="AK376" s="1"/>
      <c r="AL376" s="1"/>
      <c r="AM376" s="1"/>
    </row>
    <row r="377" spans="1:39" ht="14" x14ac:dyDescent="0.15">
      <c r="A377" s="22"/>
      <c r="B377" s="22"/>
      <c r="C377" s="22"/>
      <c r="D377" s="22"/>
      <c r="E377" s="22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22"/>
      <c r="AB377" s="16"/>
      <c r="AC377" s="21"/>
      <c r="AD377" s="22"/>
      <c r="AE377" s="6"/>
      <c r="AF377" s="1"/>
      <c r="AG377" s="1"/>
      <c r="AH377" s="1"/>
      <c r="AI377" s="1"/>
      <c r="AJ377" s="1"/>
      <c r="AK377" s="1"/>
      <c r="AL377" s="1"/>
      <c r="AM377" s="1"/>
    </row>
    <row r="378" spans="1:39" ht="14" x14ac:dyDescent="0.15">
      <c r="A378" s="22"/>
      <c r="B378" s="22"/>
      <c r="C378" s="22"/>
      <c r="D378" s="22"/>
      <c r="E378" s="22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22"/>
      <c r="AB378" s="16"/>
      <c r="AC378" s="21"/>
      <c r="AD378" s="22"/>
      <c r="AE378" s="6"/>
      <c r="AF378" s="1"/>
      <c r="AG378" s="1"/>
      <c r="AH378" s="1"/>
      <c r="AI378" s="1"/>
      <c r="AJ378" s="1"/>
      <c r="AK378" s="1"/>
      <c r="AL378" s="1"/>
      <c r="AM378" s="1"/>
    </row>
    <row r="379" spans="1:39" ht="14" x14ac:dyDescent="0.15">
      <c r="A379" s="22"/>
      <c r="B379" s="22"/>
      <c r="C379" s="22"/>
      <c r="D379" s="22"/>
      <c r="E379" s="22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22"/>
      <c r="AB379" s="16"/>
      <c r="AC379" s="21"/>
      <c r="AD379" s="22"/>
      <c r="AE379" s="6"/>
      <c r="AF379" s="1"/>
      <c r="AG379" s="1"/>
      <c r="AH379" s="1"/>
      <c r="AI379" s="1"/>
      <c r="AJ379" s="1"/>
      <c r="AK379" s="1"/>
      <c r="AL379" s="1"/>
      <c r="AM379" s="1"/>
    </row>
    <row r="380" spans="1:39" ht="14" x14ac:dyDescent="0.15">
      <c r="A380" s="22"/>
      <c r="B380" s="22"/>
      <c r="C380" s="22"/>
      <c r="D380" s="22"/>
      <c r="E380" s="22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22"/>
      <c r="AB380" s="16"/>
      <c r="AC380" s="21"/>
      <c r="AD380" s="22"/>
      <c r="AE380" s="6"/>
      <c r="AF380" s="1"/>
      <c r="AG380" s="1"/>
      <c r="AH380" s="1"/>
      <c r="AI380" s="1"/>
      <c r="AJ380" s="1"/>
      <c r="AK380" s="1"/>
      <c r="AL380" s="1"/>
      <c r="AM380" s="1"/>
    </row>
    <row r="381" spans="1:39" ht="14" x14ac:dyDescent="0.15">
      <c r="A381" s="22"/>
      <c r="B381" s="22"/>
      <c r="C381" s="22"/>
      <c r="D381" s="22"/>
      <c r="E381" s="22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22"/>
      <c r="AB381" s="16"/>
      <c r="AC381" s="21"/>
      <c r="AD381" s="22"/>
      <c r="AE381" s="6"/>
      <c r="AF381" s="1"/>
      <c r="AG381" s="1"/>
      <c r="AH381" s="1"/>
      <c r="AI381" s="1"/>
      <c r="AJ381" s="1"/>
      <c r="AK381" s="1"/>
      <c r="AL381" s="1"/>
      <c r="AM381" s="1"/>
    </row>
    <row r="382" spans="1:39" ht="14" x14ac:dyDescent="0.15">
      <c r="A382" s="22"/>
      <c r="B382" s="22"/>
      <c r="C382" s="22"/>
      <c r="D382" s="22"/>
      <c r="E382" s="22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22"/>
      <c r="AB382" s="16"/>
      <c r="AC382" s="21"/>
      <c r="AD382" s="22"/>
      <c r="AE382" s="6"/>
      <c r="AF382" s="1"/>
      <c r="AG382" s="1"/>
      <c r="AH382" s="1"/>
      <c r="AI382" s="1"/>
      <c r="AJ382" s="1"/>
      <c r="AK382" s="1"/>
      <c r="AL382" s="1"/>
      <c r="AM382" s="1"/>
    </row>
    <row r="383" spans="1:39" ht="14" x14ac:dyDescent="0.15">
      <c r="A383" s="22"/>
      <c r="B383" s="22"/>
      <c r="C383" s="22"/>
      <c r="D383" s="22"/>
      <c r="E383" s="22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22"/>
      <c r="AB383" s="16"/>
      <c r="AC383" s="21"/>
      <c r="AD383" s="22"/>
      <c r="AE383" s="6"/>
      <c r="AF383" s="1"/>
      <c r="AG383" s="1"/>
      <c r="AH383" s="1"/>
      <c r="AI383" s="1"/>
      <c r="AJ383" s="1"/>
      <c r="AK383" s="1"/>
      <c r="AL383" s="1"/>
      <c r="AM383" s="1"/>
    </row>
    <row r="384" spans="1:39" ht="14" x14ac:dyDescent="0.15">
      <c r="A384" s="22"/>
      <c r="B384" s="22"/>
      <c r="C384" s="22"/>
      <c r="D384" s="22"/>
      <c r="E384" s="22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22"/>
      <c r="AB384" s="16"/>
      <c r="AC384" s="21"/>
      <c r="AD384" s="22"/>
      <c r="AE384" s="6"/>
      <c r="AF384" s="1"/>
      <c r="AG384" s="1"/>
      <c r="AH384" s="1"/>
      <c r="AI384" s="1"/>
      <c r="AJ384" s="1"/>
      <c r="AK384" s="1"/>
      <c r="AL384" s="1"/>
      <c r="AM384" s="1"/>
    </row>
    <row r="385" spans="1:39" ht="14" x14ac:dyDescent="0.15">
      <c r="A385" s="22"/>
      <c r="B385" s="22"/>
      <c r="C385" s="22"/>
      <c r="D385" s="22"/>
      <c r="E385" s="22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22"/>
      <c r="AB385" s="16"/>
      <c r="AC385" s="21"/>
      <c r="AD385" s="22"/>
      <c r="AE385" s="6"/>
      <c r="AF385" s="1"/>
      <c r="AG385" s="1"/>
      <c r="AH385" s="1"/>
      <c r="AI385" s="1"/>
      <c r="AJ385" s="1"/>
      <c r="AK385" s="1"/>
      <c r="AL385" s="1"/>
      <c r="AM385" s="1"/>
    </row>
    <row r="386" spans="1:39" ht="14" x14ac:dyDescent="0.15">
      <c r="A386" s="22"/>
      <c r="B386" s="22"/>
      <c r="C386" s="22"/>
      <c r="D386" s="22"/>
      <c r="E386" s="22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22"/>
      <c r="AB386" s="16"/>
      <c r="AC386" s="21"/>
      <c r="AD386" s="22"/>
      <c r="AE386" s="6"/>
      <c r="AF386" s="1"/>
      <c r="AG386" s="1"/>
      <c r="AH386" s="1"/>
      <c r="AI386" s="1"/>
      <c r="AJ386" s="1"/>
      <c r="AK386" s="1"/>
      <c r="AL386" s="1"/>
      <c r="AM386" s="1"/>
    </row>
    <row r="387" spans="1:39" ht="14" x14ac:dyDescent="0.15">
      <c r="A387" s="22"/>
      <c r="B387" s="22"/>
      <c r="C387" s="22"/>
      <c r="D387" s="22"/>
      <c r="E387" s="22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22"/>
      <c r="AB387" s="16"/>
      <c r="AC387" s="21"/>
      <c r="AD387" s="22"/>
      <c r="AE387" s="6"/>
      <c r="AF387" s="1"/>
      <c r="AG387" s="1"/>
      <c r="AH387" s="1"/>
      <c r="AI387" s="1"/>
      <c r="AJ387" s="1"/>
      <c r="AK387" s="1"/>
      <c r="AL387" s="1"/>
      <c r="AM387" s="1"/>
    </row>
    <row r="388" spans="1:39" ht="14" x14ac:dyDescent="0.15">
      <c r="A388" s="22"/>
      <c r="B388" s="22"/>
      <c r="C388" s="22"/>
      <c r="D388" s="22"/>
      <c r="E388" s="22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22"/>
      <c r="AB388" s="16"/>
      <c r="AC388" s="21"/>
      <c r="AD388" s="22"/>
      <c r="AE388" s="6"/>
      <c r="AF388" s="1"/>
      <c r="AG388" s="1"/>
      <c r="AH388" s="1"/>
      <c r="AI388" s="1"/>
      <c r="AJ388" s="1"/>
      <c r="AK388" s="1"/>
      <c r="AL388" s="1"/>
      <c r="AM388" s="1"/>
    </row>
    <row r="389" spans="1:39" ht="14" x14ac:dyDescent="0.15">
      <c r="A389" s="22"/>
      <c r="B389" s="22"/>
      <c r="C389" s="22"/>
      <c r="D389" s="22"/>
      <c r="E389" s="22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22"/>
      <c r="AB389" s="16"/>
      <c r="AC389" s="21"/>
      <c r="AD389" s="22"/>
      <c r="AE389" s="6"/>
      <c r="AF389" s="1"/>
      <c r="AG389" s="1"/>
      <c r="AH389" s="1"/>
      <c r="AI389" s="1"/>
      <c r="AJ389" s="1"/>
      <c r="AK389" s="1"/>
      <c r="AL389" s="1"/>
      <c r="AM389" s="1"/>
    </row>
    <row r="390" spans="1:39" ht="14" x14ac:dyDescent="0.15">
      <c r="A390" s="22"/>
      <c r="B390" s="22"/>
      <c r="C390" s="22"/>
      <c r="D390" s="22"/>
      <c r="E390" s="22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22"/>
      <c r="AB390" s="16"/>
      <c r="AC390" s="21"/>
      <c r="AD390" s="22"/>
      <c r="AE390" s="6"/>
      <c r="AF390" s="1"/>
      <c r="AG390" s="1"/>
      <c r="AH390" s="1"/>
      <c r="AI390" s="1"/>
      <c r="AJ390" s="1"/>
      <c r="AK390" s="1"/>
      <c r="AL390" s="1"/>
      <c r="AM390" s="1"/>
    </row>
    <row r="391" spans="1:39" ht="14" x14ac:dyDescent="0.15">
      <c r="A391" s="22"/>
      <c r="B391" s="22"/>
      <c r="C391" s="22"/>
      <c r="D391" s="22"/>
      <c r="E391" s="22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22"/>
      <c r="AB391" s="16"/>
      <c r="AC391" s="21"/>
      <c r="AD391" s="22"/>
      <c r="AE391" s="6"/>
      <c r="AF391" s="1"/>
      <c r="AG391" s="1"/>
      <c r="AH391" s="1"/>
      <c r="AI391" s="1"/>
      <c r="AJ391" s="1"/>
      <c r="AK391" s="1"/>
      <c r="AL391" s="1"/>
      <c r="AM391" s="1"/>
    </row>
    <row r="392" spans="1:39" ht="14" x14ac:dyDescent="0.15">
      <c r="A392" s="22"/>
      <c r="B392" s="22"/>
      <c r="C392" s="22"/>
      <c r="D392" s="22"/>
      <c r="E392" s="22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22"/>
      <c r="AB392" s="16"/>
      <c r="AC392" s="21"/>
      <c r="AD392" s="22"/>
      <c r="AE392" s="6"/>
      <c r="AF392" s="1"/>
      <c r="AG392" s="1"/>
      <c r="AH392" s="1"/>
      <c r="AI392" s="1"/>
      <c r="AJ392" s="1"/>
      <c r="AK392" s="1"/>
      <c r="AL392" s="1"/>
      <c r="AM392" s="1"/>
    </row>
    <row r="393" spans="1:39" ht="14" x14ac:dyDescent="0.15">
      <c r="A393" s="22"/>
      <c r="B393" s="22"/>
      <c r="C393" s="22"/>
      <c r="D393" s="22"/>
      <c r="E393" s="22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22"/>
      <c r="AB393" s="16"/>
      <c r="AC393" s="21"/>
      <c r="AD393" s="22"/>
      <c r="AE393" s="6"/>
      <c r="AF393" s="1"/>
      <c r="AG393" s="1"/>
      <c r="AH393" s="1"/>
      <c r="AI393" s="1"/>
      <c r="AJ393" s="1"/>
      <c r="AK393" s="1"/>
      <c r="AL393" s="1"/>
      <c r="AM393" s="1"/>
    </row>
    <row r="394" spans="1:39" ht="14" x14ac:dyDescent="0.15">
      <c r="A394" s="22"/>
      <c r="B394" s="22"/>
      <c r="C394" s="22"/>
      <c r="D394" s="22"/>
      <c r="E394" s="22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22"/>
      <c r="AB394" s="16"/>
      <c r="AC394" s="21"/>
      <c r="AD394" s="22"/>
      <c r="AE394" s="6"/>
      <c r="AF394" s="1"/>
      <c r="AG394" s="1"/>
      <c r="AH394" s="1"/>
      <c r="AI394" s="1"/>
      <c r="AJ394" s="1"/>
      <c r="AK394" s="1"/>
      <c r="AL394" s="1"/>
      <c r="AM394" s="1"/>
    </row>
    <row r="395" spans="1:39" ht="14" x14ac:dyDescent="0.15">
      <c r="A395" s="22"/>
      <c r="B395" s="22"/>
      <c r="C395" s="22"/>
      <c r="D395" s="22"/>
      <c r="E395" s="22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22"/>
      <c r="AB395" s="16"/>
      <c r="AC395" s="21"/>
      <c r="AD395" s="22"/>
      <c r="AE395" s="6"/>
      <c r="AF395" s="1"/>
      <c r="AG395" s="1"/>
      <c r="AH395" s="1"/>
      <c r="AI395" s="1"/>
      <c r="AJ395" s="1"/>
      <c r="AK395" s="1"/>
      <c r="AL395" s="1"/>
      <c r="AM395" s="1"/>
    </row>
    <row r="396" spans="1:39" ht="14" x14ac:dyDescent="0.15">
      <c r="A396" s="22"/>
      <c r="B396" s="22"/>
      <c r="C396" s="22"/>
      <c r="D396" s="22"/>
      <c r="E396" s="22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22"/>
      <c r="AB396" s="16"/>
      <c r="AC396" s="21"/>
      <c r="AD396" s="22"/>
      <c r="AE396" s="6"/>
      <c r="AF396" s="1"/>
      <c r="AG396" s="1"/>
      <c r="AH396" s="1"/>
      <c r="AI396" s="1"/>
      <c r="AJ396" s="1"/>
      <c r="AK396" s="1"/>
      <c r="AL396" s="1"/>
      <c r="AM396" s="1"/>
    </row>
    <row r="397" spans="1:39" ht="14" x14ac:dyDescent="0.15">
      <c r="A397" s="22"/>
      <c r="B397" s="22"/>
      <c r="C397" s="22"/>
      <c r="D397" s="22"/>
      <c r="E397" s="22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22"/>
      <c r="AB397" s="16"/>
      <c r="AC397" s="21"/>
      <c r="AD397" s="22"/>
      <c r="AE397" s="6"/>
      <c r="AF397" s="1"/>
      <c r="AG397" s="1"/>
      <c r="AH397" s="1"/>
      <c r="AI397" s="1"/>
      <c r="AJ397" s="1"/>
      <c r="AK397" s="1"/>
      <c r="AL397" s="1"/>
      <c r="AM397" s="1"/>
    </row>
    <row r="398" spans="1:39" ht="14" x14ac:dyDescent="0.15">
      <c r="A398" s="22"/>
      <c r="B398" s="22"/>
      <c r="C398" s="22"/>
      <c r="D398" s="22"/>
      <c r="E398" s="22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22"/>
      <c r="AB398" s="16"/>
      <c r="AC398" s="21"/>
      <c r="AD398" s="22"/>
      <c r="AE398" s="6"/>
      <c r="AF398" s="1"/>
      <c r="AG398" s="1"/>
      <c r="AH398" s="1"/>
      <c r="AI398" s="1"/>
      <c r="AJ398" s="1"/>
      <c r="AK398" s="1"/>
      <c r="AL398" s="1"/>
      <c r="AM398" s="1"/>
    </row>
    <row r="399" spans="1:39" ht="14" x14ac:dyDescent="0.15">
      <c r="A399" s="22"/>
      <c r="B399" s="22"/>
      <c r="C399" s="22"/>
      <c r="D399" s="22"/>
      <c r="E399" s="22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22"/>
      <c r="AB399" s="16"/>
      <c r="AC399" s="21"/>
      <c r="AD399" s="22"/>
      <c r="AE399" s="6"/>
      <c r="AF399" s="1"/>
      <c r="AG399" s="1"/>
      <c r="AH399" s="1"/>
      <c r="AI399" s="1"/>
      <c r="AJ399" s="1"/>
      <c r="AK399" s="1"/>
      <c r="AL399" s="1"/>
      <c r="AM399" s="1"/>
    </row>
    <row r="400" spans="1:39" ht="14" x14ac:dyDescent="0.15">
      <c r="A400" s="22"/>
      <c r="B400" s="22"/>
      <c r="C400" s="22"/>
      <c r="D400" s="22"/>
      <c r="E400" s="22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22"/>
      <c r="AB400" s="16"/>
      <c r="AC400" s="21"/>
      <c r="AD400" s="22"/>
      <c r="AE400" s="6"/>
      <c r="AF400" s="1"/>
      <c r="AG400" s="1"/>
      <c r="AH400" s="1"/>
      <c r="AI400" s="1"/>
      <c r="AJ400" s="1"/>
      <c r="AK400" s="1"/>
      <c r="AL400" s="1"/>
      <c r="AM400" s="1"/>
    </row>
    <row r="401" spans="1:39" ht="14" x14ac:dyDescent="0.15">
      <c r="A401" s="22"/>
      <c r="B401" s="22"/>
      <c r="C401" s="22"/>
      <c r="D401" s="22"/>
      <c r="E401" s="22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22"/>
      <c r="AB401" s="16"/>
      <c r="AC401" s="21"/>
      <c r="AD401" s="22"/>
      <c r="AE401" s="6"/>
      <c r="AF401" s="1"/>
      <c r="AG401" s="1"/>
      <c r="AH401" s="1"/>
      <c r="AI401" s="1"/>
      <c r="AJ401" s="1"/>
      <c r="AK401" s="1"/>
      <c r="AL401" s="1"/>
      <c r="AM401" s="1"/>
    </row>
    <row r="402" spans="1:39" ht="14" x14ac:dyDescent="0.15">
      <c r="A402" s="22"/>
      <c r="B402" s="22"/>
      <c r="C402" s="22"/>
      <c r="D402" s="22"/>
      <c r="E402" s="22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22"/>
      <c r="AB402" s="16"/>
      <c r="AC402" s="21"/>
      <c r="AD402" s="22"/>
      <c r="AE402" s="6"/>
      <c r="AF402" s="1"/>
      <c r="AG402" s="1"/>
      <c r="AH402" s="1"/>
      <c r="AI402" s="1"/>
      <c r="AJ402" s="1"/>
      <c r="AK402" s="1"/>
      <c r="AL402" s="1"/>
      <c r="AM402" s="1"/>
    </row>
    <row r="403" spans="1:39" ht="14" x14ac:dyDescent="0.15">
      <c r="A403" s="22"/>
      <c r="B403" s="22"/>
      <c r="C403" s="22"/>
      <c r="D403" s="22"/>
      <c r="E403" s="22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22"/>
      <c r="AB403" s="16"/>
      <c r="AC403" s="21"/>
      <c r="AD403" s="22"/>
      <c r="AE403" s="6"/>
      <c r="AF403" s="1"/>
      <c r="AG403" s="1"/>
      <c r="AH403" s="1"/>
      <c r="AI403" s="1"/>
      <c r="AJ403" s="1"/>
      <c r="AK403" s="1"/>
      <c r="AL403" s="1"/>
      <c r="AM403" s="1"/>
    </row>
    <row r="404" spans="1:39" ht="14" x14ac:dyDescent="0.15">
      <c r="A404" s="22"/>
      <c r="B404" s="22"/>
      <c r="C404" s="22"/>
      <c r="D404" s="22"/>
      <c r="E404" s="22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22"/>
      <c r="AB404" s="16"/>
      <c r="AC404" s="21"/>
      <c r="AD404" s="22"/>
      <c r="AE404" s="6"/>
      <c r="AF404" s="1"/>
      <c r="AG404" s="1"/>
      <c r="AH404" s="1"/>
      <c r="AI404" s="1"/>
      <c r="AJ404" s="1"/>
      <c r="AK404" s="1"/>
      <c r="AL404" s="1"/>
      <c r="AM404" s="1"/>
    </row>
    <row r="405" spans="1:39" ht="14" x14ac:dyDescent="0.15">
      <c r="A405" s="22"/>
      <c r="B405" s="22"/>
      <c r="C405" s="22"/>
      <c r="D405" s="22"/>
      <c r="E405" s="22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22"/>
      <c r="AB405" s="16"/>
      <c r="AC405" s="21"/>
      <c r="AD405" s="22"/>
      <c r="AE405" s="6"/>
      <c r="AF405" s="1"/>
      <c r="AG405" s="1"/>
      <c r="AH405" s="1"/>
      <c r="AI405" s="1"/>
      <c r="AJ405" s="1"/>
      <c r="AK405" s="1"/>
      <c r="AL405" s="1"/>
      <c r="AM405" s="1"/>
    </row>
    <row r="406" spans="1:39" ht="14" x14ac:dyDescent="0.15">
      <c r="A406" s="22"/>
      <c r="B406" s="22"/>
      <c r="C406" s="22"/>
      <c r="D406" s="22"/>
      <c r="E406" s="22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22"/>
      <c r="AB406" s="16"/>
      <c r="AC406" s="21"/>
      <c r="AD406" s="22"/>
      <c r="AE406" s="6"/>
      <c r="AF406" s="1"/>
      <c r="AG406" s="1"/>
      <c r="AH406" s="1"/>
      <c r="AI406" s="1"/>
      <c r="AJ406" s="1"/>
      <c r="AK406" s="1"/>
      <c r="AL406" s="1"/>
      <c r="AM406" s="1"/>
    </row>
    <row r="407" spans="1:39" ht="14" x14ac:dyDescent="0.15">
      <c r="A407" s="22"/>
      <c r="B407" s="22"/>
      <c r="C407" s="22"/>
      <c r="D407" s="22"/>
      <c r="E407" s="22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22"/>
      <c r="AB407" s="16"/>
      <c r="AC407" s="21"/>
      <c r="AD407" s="22"/>
      <c r="AE407" s="6"/>
      <c r="AF407" s="1"/>
      <c r="AG407" s="1"/>
      <c r="AH407" s="1"/>
      <c r="AI407" s="1"/>
      <c r="AJ407" s="1"/>
      <c r="AK407" s="1"/>
      <c r="AL407" s="1"/>
      <c r="AM407" s="1"/>
    </row>
    <row r="408" spans="1:39" ht="14" x14ac:dyDescent="0.15">
      <c r="A408" s="22"/>
      <c r="B408" s="22"/>
      <c r="C408" s="22"/>
      <c r="D408" s="22"/>
      <c r="E408" s="22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22"/>
      <c r="AB408" s="16"/>
      <c r="AC408" s="21"/>
      <c r="AD408" s="22"/>
      <c r="AE408" s="6"/>
      <c r="AF408" s="1"/>
      <c r="AG408" s="1"/>
      <c r="AH408" s="1"/>
      <c r="AI408" s="1"/>
      <c r="AJ408" s="1"/>
      <c r="AK408" s="1"/>
      <c r="AL408" s="1"/>
      <c r="AM408" s="1"/>
    </row>
    <row r="409" spans="1:39" ht="14" x14ac:dyDescent="0.15">
      <c r="A409" s="22"/>
      <c r="B409" s="22"/>
      <c r="C409" s="22"/>
      <c r="D409" s="22"/>
      <c r="E409" s="22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22"/>
      <c r="AB409" s="16"/>
      <c r="AC409" s="21"/>
      <c r="AD409" s="22"/>
      <c r="AE409" s="6"/>
      <c r="AF409" s="1"/>
      <c r="AG409" s="1"/>
      <c r="AH409" s="1"/>
      <c r="AI409" s="1"/>
      <c r="AJ409" s="1"/>
      <c r="AK409" s="1"/>
      <c r="AL409" s="1"/>
      <c r="AM409" s="1"/>
    </row>
    <row r="410" spans="1:39" ht="14" x14ac:dyDescent="0.15">
      <c r="A410" s="22"/>
      <c r="B410" s="22"/>
      <c r="C410" s="22"/>
      <c r="D410" s="22"/>
      <c r="E410" s="22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22"/>
      <c r="AB410" s="16"/>
      <c r="AC410" s="21"/>
      <c r="AD410" s="22"/>
      <c r="AE410" s="6"/>
      <c r="AF410" s="1"/>
      <c r="AG410" s="1"/>
      <c r="AH410" s="1"/>
      <c r="AI410" s="1"/>
      <c r="AJ410" s="1"/>
      <c r="AK410" s="1"/>
      <c r="AL410" s="1"/>
      <c r="AM410" s="1"/>
    </row>
    <row r="411" spans="1:39" ht="14" x14ac:dyDescent="0.15">
      <c r="A411" s="22"/>
      <c r="B411" s="22"/>
      <c r="C411" s="22"/>
      <c r="D411" s="22"/>
      <c r="E411" s="22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22"/>
      <c r="AB411" s="16"/>
      <c r="AC411" s="21"/>
      <c r="AD411" s="22"/>
      <c r="AE411" s="6"/>
      <c r="AF411" s="1"/>
      <c r="AG411" s="1"/>
      <c r="AH411" s="1"/>
      <c r="AI411" s="1"/>
      <c r="AJ411" s="1"/>
      <c r="AK411" s="1"/>
      <c r="AL411" s="1"/>
      <c r="AM411" s="1"/>
    </row>
    <row r="412" spans="1:39" ht="14" x14ac:dyDescent="0.15">
      <c r="A412" s="22"/>
      <c r="B412" s="22"/>
      <c r="C412" s="22"/>
      <c r="D412" s="22"/>
      <c r="E412" s="22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22"/>
      <c r="AB412" s="16"/>
      <c r="AC412" s="21"/>
      <c r="AD412" s="22"/>
      <c r="AE412" s="6"/>
      <c r="AF412" s="1"/>
      <c r="AG412" s="1"/>
      <c r="AH412" s="1"/>
      <c r="AI412" s="1"/>
      <c r="AJ412" s="1"/>
      <c r="AK412" s="1"/>
      <c r="AL412" s="1"/>
      <c r="AM412" s="1"/>
    </row>
    <row r="413" spans="1:39" ht="14" x14ac:dyDescent="0.15">
      <c r="A413" s="22"/>
      <c r="B413" s="22"/>
      <c r="C413" s="22"/>
      <c r="D413" s="22"/>
      <c r="E413" s="22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22"/>
      <c r="AB413" s="16"/>
      <c r="AC413" s="21"/>
      <c r="AD413" s="22"/>
      <c r="AE413" s="6"/>
      <c r="AF413" s="1"/>
      <c r="AG413" s="1"/>
      <c r="AH413" s="1"/>
      <c r="AI413" s="1"/>
      <c r="AJ413" s="1"/>
      <c r="AK413" s="1"/>
      <c r="AL413" s="1"/>
      <c r="AM413" s="1"/>
    </row>
    <row r="414" spans="1:39" ht="14" x14ac:dyDescent="0.15">
      <c r="A414" s="22"/>
      <c r="B414" s="22"/>
      <c r="C414" s="22"/>
      <c r="D414" s="22"/>
      <c r="E414" s="22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22"/>
      <c r="AB414" s="16"/>
      <c r="AC414" s="21"/>
      <c r="AD414" s="22"/>
      <c r="AE414" s="6"/>
      <c r="AF414" s="1"/>
      <c r="AG414" s="1"/>
      <c r="AH414" s="1"/>
      <c r="AI414" s="1"/>
      <c r="AJ414" s="1"/>
      <c r="AK414" s="1"/>
      <c r="AL414" s="1"/>
      <c r="AM414" s="1"/>
    </row>
    <row r="415" spans="1:39" ht="14" x14ac:dyDescent="0.15">
      <c r="A415" s="22"/>
      <c r="B415" s="22"/>
      <c r="C415" s="22"/>
      <c r="D415" s="22"/>
      <c r="E415" s="22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22"/>
      <c r="AB415" s="16"/>
      <c r="AC415" s="21"/>
      <c r="AD415" s="22"/>
      <c r="AE415" s="6"/>
      <c r="AF415" s="1"/>
      <c r="AG415" s="1"/>
      <c r="AH415" s="1"/>
      <c r="AI415" s="1"/>
      <c r="AJ415" s="1"/>
      <c r="AK415" s="1"/>
      <c r="AL415" s="1"/>
      <c r="AM415" s="1"/>
    </row>
    <row r="416" spans="1:39" ht="14" x14ac:dyDescent="0.15">
      <c r="A416" s="22"/>
      <c r="B416" s="22"/>
      <c r="C416" s="22"/>
      <c r="D416" s="22"/>
      <c r="E416" s="22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22"/>
      <c r="AB416" s="16"/>
      <c r="AC416" s="21"/>
      <c r="AD416" s="22"/>
      <c r="AE416" s="6"/>
      <c r="AF416" s="1"/>
      <c r="AG416" s="1"/>
      <c r="AH416" s="1"/>
      <c r="AI416" s="1"/>
      <c r="AJ416" s="1"/>
      <c r="AK416" s="1"/>
      <c r="AL416" s="1"/>
      <c r="AM416" s="1"/>
    </row>
    <row r="417" spans="1:39" ht="14" x14ac:dyDescent="0.15">
      <c r="A417" s="22"/>
      <c r="B417" s="22"/>
      <c r="C417" s="22"/>
      <c r="D417" s="22"/>
      <c r="E417" s="22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22"/>
      <c r="AB417" s="16"/>
      <c r="AC417" s="21"/>
      <c r="AD417" s="22"/>
      <c r="AE417" s="6"/>
      <c r="AF417" s="1"/>
      <c r="AG417" s="1"/>
      <c r="AH417" s="1"/>
      <c r="AI417" s="1"/>
      <c r="AJ417" s="1"/>
      <c r="AK417" s="1"/>
      <c r="AL417" s="1"/>
      <c r="AM417" s="1"/>
    </row>
    <row r="418" spans="1:39" ht="14" x14ac:dyDescent="0.15">
      <c r="A418" s="22"/>
      <c r="B418" s="22"/>
      <c r="C418" s="22"/>
      <c r="D418" s="22"/>
      <c r="E418" s="22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22"/>
      <c r="AB418" s="16"/>
      <c r="AC418" s="21"/>
      <c r="AD418" s="22"/>
      <c r="AE418" s="6"/>
      <c r="AF418" s="1"/>
      <c r="AG418" s="1"/>
      <c r="AH418" s="1"/>
      <c r="AI418" s="1"/>
      <c r="AJ418" s="1"/>
      <c r="AK418" s="1"/>
      <c r="AL418" s="1"/>
      <c r="AM418" s="1"/>
    </row>
    <row r="419" spans="1:39" ht="14" x14ac:dyDescent="0.15">
      <c r="A419" s="22"/>
      <c r="B419" s="22"/>
      <c r="C419" s="22"/>
      <c r="D419" s="22"/>
      <c r="E419" s="22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22"/>
      <c r="AB419" s="16"/>
      <c r="AC419" s="21"/>
      <c r="AD419" s="22"/>
      <c r="AE419" s="6"/>
      <c r="AF419" s="1"/>
      <c r="AG419" s="1"/>
      <c r="AH419" s="1"/>
      <c r="AI419" s="1"/>
      <c r="AJ419" s="1"/>
      <c r="AK419" s="1"/>
      <c r="AL419" s="1"/>
      <c r="AM419" s="1"/>
    </row>
    <row r="420" spans="1:39" ht="14" x14ac:dyDescent="0.15">
      <c r="A420" s="22"/>
      <c r="B420" s="22"/>
      <c r="C420" s="22"/>
      <c r="D420" s="22"/>
      <c r="E420" s="22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22"/>
      <c r="AB420" s="16"/>
      <c r="AC420" s="21"/>
      <c r="AD420" s="22"/>
      <c r="AE420" s="6"/>
      <c r="AF420" s="1"/>
      <c r="AG420" s="1"/>
      <c r="AH420" s="1"/>
      <c r="AI420" s="1"/>
      <c r="AJ420" s="1"/>
      <c r="AK420" s="1"/>
      <c r="AL420" s="1"/>
      <c r="AM420" s="1"/>
    </row>
    <row r="421" spans="1:39" ht="14" x14ac:dyDescent="0.15">
      <c r="A421" s="22"/>
      <c r="B421" s="22"/>
      <c r="C421" s="22"/>
      <c r="D421" s="22"/>
      <c r="E421" s="22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22"/>
      <c r="AB421" s="16"/>
      <c r="AC421" s="21"/>
      <c r="AD421" s="22"/>
      <c r="AE421" s="6"/>
      <c r="AF421" s="1"/>
      <c r="AG421" s="1"/>
      <c r="AH421" s="1"/>
      <c r="AI421" s="1"/>
      <c r="AJ421" s="1"/>
      <c r="AK421" s="1"/>
      <c r="AL421" s="1"/>
      <c r="AM421" s="1"/>
    </row>
    <row r="422" spans="1:39" ht="14" x14ac:dyDescent="0.15">
      <c r="A422" s="22"/>
      <c r="B422" s="22"/>
      <c r="C422" s="22"/>
      <c r="D422" s="22"/>
      <c r="E422" s="22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22"/>
      <c r="AB422" s="16"/>
      <c r="AC422" s="21"/>
      <c r="AD422" s="22"/>
      <c r="AE422" s="6"/>
      <c r="AF422" s="1"/>
      <c r="AG422" s="1"/>
      <c r="AH422" s="1"/>
      <c r="AI422" s="1"/>
      <c r="AJ422" s="1"/>
      <c r="AK422" s="1"/>
      <c r="AL422" s="1"/>
      <c r="AM422" s="1"/>
    </row>
    <row r="423" spans="1:39" ht="14" x14ac:dyDescent="0.15">
      <c r="A423" s="22"/>
      <c r="B423" s="22"/>
      <c r="C423" s="22"/>
      <c r="D423" s="22"/>
      <c r="E423" s="22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22"/>
      <c r="AB423" s="16"/>
      <c r="AC423" s="21"/>
      <c r="AD423" s="22"/>
      <c r="AE423" s="6"/>
      <c r="AF423" s="1"/>
      <c r="AG423" s="1"/>
      <c r="AH423" s="1"/>
      <c r="AI423" s="1"/>
      <c r="AJ423" s="1"/>
      <c r="AK423" s="1"/>
      <c r="AL423" s="1"/>
      <c r="AM423" s="1"/>
    </row>
    <row r="424" spans="1:39" ht="14" x14ac:dyDescent="0.15">
      <c r="A424" s="22"/>
      <c r="B424" s="22"/>
      <c r="C424" s="22"/>
      <c r="D424" s="22"/>
      <c r="E424" s="22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22"/>
      <c r="AB424" s="16"/>
      <c r="AC424" s="21"/>
      <c r="AD424" s="22"/>
      <c r="AE424" s="6"/>
      <c r="AF424" s="1"/>
      <c r="AG424" s="1"/>
      <c r="AH424" s="1"/>
      <c r="AI424" s="1"/>
      <c r="AJ424" s="1"/>
      <c r="AK424" s="1"/>
      <c r="AL424" s="1"/>
      <c r="AM424" s="1"/>
    </row>
    <row r="425" spans="1:39" ht="14" x14ac:dyDescent="0.15">
      <c r="A425" s="22"/>
      <c r="B425" s="22"/>
      <c r="C425" s="22"/>
      <c r="D425" s="22"/>
      <c r="E425" s="22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22"/>
      <c r="AB425" s="16"/>
      <c r="AC425" s="21"/>
      <c r="AD425" s="22"/>
      <c r="AE425" s="6"/>
      <c r="AF425" s="1"/>
      <c r="AG425" s="1"/>
      <c r="AH425" s="1"/>
      <c r="AI425" s="1"/>
      <c r="AJ425" s="1"/>
      <c r="AK425" s="1"/>
      <c r="AL425" s="1"/>
      <c r="AM425" s="1"/>
    </row>
    <row r="426" spans="1:39" ht="14" x14ac:dyDescent="0.15">
      <c r="A426" s="22"/>
      <c r="B426" s="22"/>
      <c r="C426" s="22"/>
      <c r="D426" s="22"/>
      <c r="E426" s="22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22"/>
      <c r="AB426" s="16"/>
      <c r="AC426" s="21"/>
      <c r="AD426" s="22"/>
      <c r="AE426" s="6"/>
      <c r="AF426" s="1"/>
      <c r="AG426" s="1"/>
      <c r="AH426" s="1"/>
      <c r="AI426" s="1"/>
      <c r="AJ426" s="1"/>
      <c r="AK426" s="1"/>
      <c r="AL426" s="1"/>
      <c r="AM426" s="1"/>
    </row>
    <row r="427" spans="1:39" ht="14" x14ac:dyDescent="0.15">
      <c r="A427" s="22"/>
      <c r="B427" s="22"/>
      <c r="C427" s="22"/>
      <c r="D427" s="22"/>
      <c r="E427" s="22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22"/>
      <c r="AB427" s="16"/>
      <c r="AC427" s="21"/>
      <c r="AD427" s="22"/>
      <c r="AE427" s="6"/>
      <c r="AF427" s="1"/>
      <c r="AG427" s="1"/>
      <c r="AH427" s="1"/>
      <c r="AI427" s="1"/>
      <c r="AJ427" s="1"/>
      <c r="AK427" s="1"/>
      <c r="AL427" s="1"/>
      <c r="AM427" s="1"/>
    </row>
    <row r="428" spans="1:39" ht="14" x14ac:dyDescent="0.15">
      <c r="A428" s="22"/>
      <c r="B428" s="22"/>
      <c r="C428" s="22"/>
      <c r="D428" s="22"/>
      <c r="E428" s="22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22"/>
      <c r="AB428" s="16"/>
      <c r="AC428" s="21"/>
      <c r="AD428" s="22"/>
      <c r="AE428" s="6"/>
      <c r="AF428" s="1"/>
      <c r="AG428" s="1"/>
      <c r="AH428" s="1"/>
      <c r="AI428" s="1"/>
      <c r="AJ428" s="1"/>
      <c r="AK428" s="1"/>
      <c r="AL428" s="1"/>
      <c r="AM428" s="1"/>
    </row>
    <row r="429" spans="1:39" ht="14" x14ac:dyDescent="0.15">
      <c r="A429" s="22"/>
      <c r="B429" s="22"/>
      <c r="C429" s="22"/>
      <c r="D429" s="22"/>
      <c r="E429" s="22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22"/>
      <c r="AB429" s="16"/>
      <c r="AC429" s="21"/>
      <c r="AD429" s="22"/>
      <c r="AE429" s="6"/>
      <c r="AF429" s="1"/>
      <c r="AG429" s="1"/>
      <c r="AH429" s="1"/>
      <c r="AI429" s="1"/>
      <c r="AJ429" s="1"/>
      <c r="AK429" s="1"/>
      <c r="AL429" s="1"/>
      <c r="AM429" s="1"/>
    </row>
    <row r="430" spans="1:39" ht="14" x14ac:dyDescent="0.15">
      <c r="A430" s="22"/>
      <c r="B430" s="22"/>
      <c r="C430" s="22"/>
      <c r="D430" s="22"/>
      <c r="E430" s="22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22"/>
      <c r="AB430" s="16"/>
      <c r="AC430" s="21"/>
      <c r="AD430" s="22"/>
      <c r="AE430" s="6"/>
      <c r="AF430" s="1"/>
      <c r="AG430" s="1"/>
      <c r="AH430" s="1"/>
      <c r="AI430" s="1"/>
      <c r="AJ430" s="1"/>
      <c r="AK430" s="1"/>
      <c r="AL430" s="1"/>
      <c r="AM430" s="1"/>
    </row>
    <row r="431" spans="1:39" ht="14" x14ac:dyDescent="0.15">
      <c r="A431" s="22"/>
      <c r="B431" s="22"/>
      <c r="C431" s="22"/>
      <c r="D431" s="22"/>
      <c r="E431" s="22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22"/>
      <c r="AB431" s="16"/>
      <c r="AC431" s="21"/>
      <c r="AD431" s="22"/>
      <c r="AE431" s="6"/>
      <c r="AF431" s="1"/>
      <c r="AG431" s="1"/>
      <c r="AH431" s="1"/>
      <c r="AI431" s="1"/>
      <c r="AJ431" s="1"/>
      <c r="AK431" s="1"/>
      <c r="AL431" s="1"/>
      <c r="AM431" s="1"/>
    </row>
    <row r="432" spans="1:39" ht="14" x14ac:dyDescent="0.15">
      <c r="A432" s="22"/>
      <c r="B432" s="22"/>
      <c r="C432" s="22"/>
      <c r="D432" s="22"/>
      <c r="E432" s="22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22"/>
      <c r="AB432" s="16"/>
      <c r="AC432" s="21"/>
      <c r="AD432" s="22"/>
      <c r="AE432" s="6"/>
      <c r="AF432" s="1"/>
      <c r="AG432" s="1"/>
      <c r="AH432" s="1"/>
      <c r="AI432" s="1"/>
      <c r="AJ432" s="1"/>
      <c r="AK432" s="1"/>
      <c r="AL432" s="1"/>
      <c r="AM432" s="1"/>
    </row>
    <row r="433" spans="1:39" ht="14" x14ac:dyDescent="0.15">
      <c r="A433" s="22"/>
      <c r="B433" s="22"/>
      <c r="C433" s="22"/>
      <c r="D433" s="22"/>
      <c r="E433" s="22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22"/>
      <c r="AB433" s="16"/>
      <c r="AC433" s="21"/>
      <c r="AD433" s="22"/>
      <c r="AE433" s="6"/>
      <c r="AF433" s="1"/>
      <c r="AG433" s="1"/>
      <c r="AH433" s="1"/>
      <c r="AI433" s="1"/>
      <c r="AJ433" s="1"/>
      <c r="AK433" s="1"/>
      <c r="AL433" s="1"/>
      <c r="AM433" s="1"/>
    </row>
    <row r="434" spans="1:39" ht="14" x14ac:dyDescent="0.15">
      <c r="A434" s="22"/>
      <c r="B434" s="22"/>
      <c r="C434" s="22"/>
      <c r="D434" s="22"/>
      <c r="E434" s="22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22"/>
      <c r="AB434" s="16"/>
      <c r="AC434" s="21"/>
      <c r="AD434" s="22"/>
      <c r="AE434" s="6"/>
      <c r="AF434" s="1"/>
      <c r="AG434" s="1"/>
      <c r="AH434" s="1"/>
      <c r="AI434" s="1"/>
      <c r="AJ434" s="1"/>
      <c r="AK434" s="1"/>
      <c r="AL434" s="1"/>
      <c r="AM434" s="1"/>
    </row>
    <row r="435" spans="1:39" ht="14" x14ac:dyDescent="0.15">
      <c r="A435" s="22"/>
      <c r="B435" s="22"/>
      <c r="C435" s="22"/>
      <c r="D435" s="22"/>
      <c r="E435" s="22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22"/>
      <c r="AB435" s="16"/>
      <c r="AC435" s="21"/>
      <c r="AD435" s="22"/>
      <c r="AE435" s="6"/>
      <c r="AF435" s="1"/>
      <c r="AG435" s="1"/>
      <c r="AH435" s="1"/>
      <c r="AI435" s="1"/>
      <c r="AJ435" s="1"/>
      <c r="AK435" s="1"/>
      <c r="AL435" s="1"/>
      <c r="AM435" s="1"/>
    </row>
    <row r="436" spans="1:39" ht="14" x14ac:dyDescent="0.15">
      <c r="A436" s="22"/>
      <c r="B436" s="22"/>
      <c r="C436" s="22"/>
      <c r="D436" s="22"/>
      <c r="E436" s="22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22"/>
      <c r="AB436" s="16"/>
      <c r="AC436" s="21"/>
      <c r="AD436" s="22"/>
      <c r="AE436" s="6"/>
      <c r="AF436" s="1"/>
      <c r="AG436" s="1"/>
      <c r="AH436" s="1"/>
      <c r="AI436" s="1"/>
      <c r="AJ436" s="1"/>
      <c r="AK436" s="1"/>
      <c r="AL436" s="1"/>
      <c r="AM436" s="1"/>
    </row>
    <row r="437" spans="1:39" ht="14" x14ac:dyDescent="0.15">
      <c r="A437" s="22"/>
      <c r="B437" s="22"/>
      <c r="C437" s="22"/>
      <c r="D437" s="22"/>
      <c r="E437" s="22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22"/>
      <c r="AB437" s="16"/>
      <c r="AC437" s="21"/>
      <c r="AD437" s="22"/>
      <c r="AE437" s="6"/>
      <c r="AF437" s="1"/>
      <c r="AG437" s="1"/>
      <c r="AH437" s="1"/>
      <c r="AI437" s="1"/>
      <c r="AJ437" s="1"/>
      <c r="AK437" s="1"/>
      <c r="AL437" s="1"/>
      <c r="AM437" s="1"/>
    </row>
    <row r="438" spans="1:39" ht="14" x14ac:dyDescent="0.15">
      <c r="A438" s="22"/>
      <c r="B438" s="22"/>
      <c r="C438" s="22"/>
      <c r="D438" s="22"/>
      <c r="E438" s="22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22"/>
      <c r="AB438" s="16"/>
      <c r="AC438" s="21"/>
      <c r="AD438" s="22"/>
      <c r="AE438" s="6"/>
      <c r="AF438" s="1"/>
      <c r="AG438" s="1"/>
      <c r="AH438" s="1"/>
      <c r="AI438" s="1"/>
      <c r="AJ438" s="1"/>
      <c r="AK438" s="1"/>
      <c r="AL438" s="1"/>
      <c r="AM438" s="1"/>
    </row>
    <row r="439" spans="1:39" ht="14" x14ac:dyDescent="0.15">
      <c r="A439" s="22"/>
      <c r="B439" s="22"/>
      <c r="C439" s="22"/>
      <c r="D439" s="22"/>
      <c r="E439" s="22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22"/>
      <c r="AB439" s="16"/>
      <c r="AC439" s="21"/>
      <c r="AD439" s="22"/>
      <c r="AE439" s="6"/>
      <c r="AF439" s="1"/>
      <c r="AG439" s="1"/>
      <c r="AH439" s="1"/>
      <c r="AI439" s="1"/>
      <c r="AJ439" s="1"/>
      <c r="AK439" s="1"/>
      <c r="AL439" s="1"/>
      <c r="AM439" s="1"/>
    </row>
    <row r="440" spans="1:39" ht="14" x14ac:dyDescent="0.15">
      <c r="A440" s="22"/>
      <c r="B440" s="22"/>
      <c r="C440" s="22"/>
      <c r="D440" s="22"/>
      <c r="E440" s="22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22"/>
      <c r="AB440" s="16"/>
      <c r="AC440" s="21"/>
      <c r="AD440" s="22"/>
      <c r="AE440" s="6"/>
      <c r="AF440" s="1"/>
      <c r="AG440" s="1"/>
      <c r="AH440" s="1"/>
      <c r="AI440" s="1"/>
      <c r="AJ440" s="1"/>
      <c r="AK440" s="1"/>
      <c r="AL440" s="1"/>
      <c r="AM440" s="1"/>
    </row>
    <row r="441" spans="1:39" ht="14" x14ac:dyDescent="0.15">
      <c r="A441" s="22"/>
      <c r="B441" s="22"/>
      <c r="C441" s="22"/>
      <c r="D441" s="22"/>
      <c r="E441" s="22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22"/>
      <c r="AB441" s="16"/>
      <c r="AC441" s="21"/>
      <c r="AD441" s="22"/>
      <c r="AE441" s="6"/>
      <c r="AF441" s="1"/>
      <c r="AG441" s="1"/>
      <c r="AH441" s="1"/>
      <c r="AI441" s="1"/>
      <c r="AJ441" s="1"/>
      <c r="AK441" s="1"/>
      <c r="AL441" s="1"/>
      <c r="AM441" s="1"/>
    </row>
    <row r="442" spans="1:39" ht="14" x14ac:dyDescent="0.15">
      <c r="A442" s="22"/>
      <c r="B442" s="22"/>
      <c r="C442" s="22"/>
      <c r="D442" s="22"/>
      <c r="E442" s="22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22"/>
      <c r="AB442" s="16"/>
      <c r="AC442" s="21"/>
      <c r="AD442" s="22"/>
      <c r="AE442" s="6"/>
      <c r="AF442" s="1"/>
      <c r="AG442" s="1"/>
      <c r="AH442" s="1"/>
      <c r="AI442" s="1"/>
      <c r="AJ442" s="1"/>
      <c r="AK442" s="1"/>
      <c r="AL442" s="1"/>
      <c r="AM442" s="1"/>
    </row>
    <row r="443" spans="1:39" ht="14" x14ac:dyDescent="0.15">
      <c r="A443" s="22"/>
      <c r="B443" s="22"/>
      <c r="C443" s="22"/>
      <c r="D443" s="22"/>
      <c r="E443" s="22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22"/>
      <c r="AB443" s="16"/>
      <c r="AC443" s="21"/>
      <c r="AD443" s="22"/>
      <c r="AE443" s="6"/>
      <c r="AF443" s="1"/>
      <c r="AG443" s="1"/>
      <c r="AH443" s="1"/>
      <c r="AI443" s="1"/>
      <c r="AJ443" s="1"/>
      <c r="AK443" s="1"/>
      <c r="AL443" s="1"/>
      <c r="AM443" s="1"/>
    </row>
    <row r="444" spans="1:39" ht="14" x14ac:dyDescent="0.15">
      <c r="A444" s="22"/>
      <c r="B444" s="22"/>
      <c r="C444" s="22"/>
      <c r="D444" s="22"/>
      <c r="E444" s="22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22"/>
      <c r="AB444" s="16"/>
      <c r="AC444" s="21"/>
      <c r="AD444" s="22"/>
      <c r="AE444" s="6"/>
      <c r="AF444" s="1"/>
      <c r="AG444" s="1"/>
      <c r="AH444" s="1"/>
      <c r="AI444" s="1"/>
      <c r="AJ444" s="1"/>
      <c r="AK444" s="1"/>
      <c r="AL444" s="1"/>
      <c r="AM444" s="1"/>
    </row>
    <row r="445" spans="1:39" ht="14" x14ac:dyDescent="0.15">
      <c r="A445" s="22"/>
      <c r="B445" s="22"/>
      <c r="C445" s="22"/>
      <c r="D445" s="22"/>
      <c r="E445" s="22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22"/>
      <c r="AB445" s="16"/>
      <c r="AC445" s="21"/>
      <c r="AD445" s="22"/>
      <c r="AE445" s="6"/>
      <c r="AF445" s="1"/>
      <c r="AG445" s="1"/>
      <c r="AH445" s="1"/>
      <c r="AI445" s="1"/>
      <c r="AJ445" s="1"/>
      <c r="AK445" s="1"/>
      <c r="AL445" s="1"/>
      <c r="AM445" s="1"/>
    </row>
    <row r="446" spans="1:39" ht="14" x14ac:dyDescent="0.15">
      <c r="A446" s="22"/>
      <c r="B446" s="22"/>
      <c r="C446" s="22"/>
      <c r="D446" s="22"/>
      <c r="E446" s="22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22"/>
      <c r="AB446" s="16"/>
      <c r="AC446" s="21"/>
      <c r="AD446" s="22"/>
      <c r="AE446" s="6"/>
      <c r="AF446" s="1"/>
      <c r="AG446" s="1"/>
      <c r="AH446" s="1"/>
      <c r="AI446" s="1"/>
      <c r="AJ446" s="1"/>
      <c r="AK446" s="1"/>
      <c r="AL446" s="1"/>
      <c r="AM446" s="1"/>
    </row>
    <row r="447" spans="1:39" ht="14" x14ac:dyDescent="0.15">
      <c r="A447" s="22"/>
      <c r="B447" s="22"/>
      <c r="C447" s="22"/>
      <c r="D447" s="22"/>
      <c r="E447" s="22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22"/>
      <c r="AB447" s="16"/>
      <c r="AC447" s="21"/>
      <c r="AD447" s="22"/>
      <c r="AE447" s="6"/>
      <c r="AF447" s="1"/>
      <c r="AG447" s="1"/>
      <c r="AH447" s="1"/>
      <c r="AI447" s="1"/>
      <c r="AJ447" s="1"/>
      <c r="AK447" s="1"/>
      <c r="AL447" s="1"/>
      <c r="AM447" s="1"/>
    </row>
    <row r="448" spans="1:39" ht="14" x14ac:dyDescent="0.15">
      <c r="A448" s="22"/>
      <c r="B448" s="22"/>
      <c r="C448" s="22"/>
      <c r="D448" s="22"/>
      <c r="E448" s="22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22"/>
      <c r="AB448" s="16"/>
      <c r="AC448" s="21"/>
      <c r="AD448" s="22"/>
      <c r="AE448" s="6"/>
      <c r="AF448" s="1"/>
      <c r="AG448" s="1"/>
      <c r="AH448" s="1"/>
      <c r="AI448" s="1"/>
      <c r="AJ448" s="1"/>
      <c r="AK448" s="1"/>
      <c r="AL448" s="1"/>
      <c r="AM448" s="1"/>
    </row>
    <row r="449" spans="1:39" ht="14" x14ac:dyDescent="0.15">
      <c r="A449" s="22"/>
      <c r="B449" s="22"/>
      <c r="C449" s="22"/>
      <c r="D449" s="22"/>
      <c r="E449" s="22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22"/>
      <c r="AB449" s="16"/>
      <c r="AC449" s="21"/>
      <c r="AD449" s="22"/>
      <c r="AE449" s="6"/>
      <c r="AF449" s="1"/>
      <c r="AG449" s="1"/>
      <c r="AH449" s="1"/>
      <c r="AI449" s="1"/>
      <c r="AJ449" s="1"/>
      <c r="AK449" s="1"/>
      <c r="AL449" s="1"/>
      <c r="AM449" s="1"/>
    </row>
    <row r="450" spans="1:39" ht="14" x14ac:dyDescent="0.15">
      <c r="A450" s="22"/>
      <c r="B450" s="22"/>
      <c r="C450" s="22"/>
      <c r="D450" s="22"/>
      <c r="E450" s="22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22"/>
      <c r="AB450" s="16"/>
      <c r="AC450" s="21"/>
      <c r="AD450" s="22"/>
      <c r="AE450" s="6"/>
      <c r="AF450" s="1"/>
      <c r="AG450" s="1"/>
      <c r="AH450" s="1"/>
      <c r="AI450" s="1"/>
      <c r="AJ450" s="1"/>
      <c r="AK450" s="1"/>
      <c r="AL450" s="1"/>
      <c r="AM450" s="1"/>
    </row>
    <row r="451" spans="1:39" ht="14" x14ac:dyDescent="0.15">
      <c r="A451" s="22"/>
      <c r="B451" s="22"/>
      <c r="C451" s="22"/>
      <c r="D451" s="22"/>
      <c r="E451" s="22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22"/>
      <c r="AB451" s="16"/>
      <c r="AC451" s="21"/>
      <c r="AD451" s="22"/>
      <c r="AE451" s="6"/>
      <c r="AF451" s="1"/>
      <c r="AG451" s="1"/>
      <c r="AH451" s="1"/>
      <c r="AI451" s="1"/>
      <c r="AJ451" s="1"/>
      <c r="AK451" s="1"/>
      <c r="AL451" s="1"/>
      <c r="AM451" s="1"/>
    </row>
    <row r="452" spans="1:39" ht="14" x14ac:dyDescent="0.15">
      <c r="A452" s="22"/>
      <c r="B452" s="22"/>
      <c r="C452" s="22"/>
      <c r="D452" s="22"/>
      <c r="E452" s="22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22"/>
      <c r="AB452" s="16"/>
      <c r="AC452" s="21"/>
      <c r="AD452" s="22"/>
      <c r="AE452" s="6"/>
      <c r="AF452" s="1"/>
      <c r="AG452" s="1"/>
      <c r="AH452" s="1"/>
      <c r="AI452" s="1"/>
      <c r="AJ452" s="1"/>
      <c r="AK452" s="1"/>
      <c r="AL452" s="1"/>
      <c r="AM452" s="1"/>
    </row>
    <row r="453" spans="1:39" ht="14" x14ac:dyDescent="0.15">
      <c r="A453" s="22"/>
      <c r="B453" s="22"/>
      <c r="C453" s="22"/>
      <c r="D453" s="22"/>
      <c r="E453" s="22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22"/>
      <c r="AB453" s="16"/>
      <c r="AC453" s="21"/>
      <c r="AD453" s="22"/>
      <c r="AE453" s="6"/>
      <c r="AF453" s="1"/>
      <c r="AG453" s="1"/>
      <c r="AH453" s="1"/>
      <c r="AI453" s="1"/>
      <c r="AJ453" s="1"/>
      <c r="AK453" s="1"/>
      <c r="AL453" s="1"/>
      <c r="AM453" s="1"/>
    </row>
    <row r="454" spans="1:39" ht="14" x14ac:dyDescent="0.15">
      <c r="A454" s="22"/>
      <c r="B454" s="22"/>
      <c r="C454" s="22"/>
      <c r="D454" s="22"/>
      <c r="E454" s="22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22"/>
      <c r="AB454" s="16"/>
      <c r="AC454" s="21"/>
      <c r="AD454" s="22"/>
      <c r="AE454" s="6"/>
      <c r="AF454" s="1"/>
      <c r="AG454" s="1"/>
      <c r="AH454" s="1"/>
      <c r="AI454" s="1"/>
      <c r="AJ454" s="1"/>
      <c r="AK454" s="1"/>
      <c r="AL454" s="1"/>
      <c r="AM454" s="1"/>
    </row>
    <row r="455" spans="1:39" ht="14" x14ac:dyDescent="0.15">
      <c r="A455" s="22"/>
      <c r="B455" s="22"/>
      <c r="C455" s="22"/>
      <c r="D455" s="22"/>
      <c r="E455" s="22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22"/>
      <c r="AB455" s="16"/>
      <c r="AC455" s="21"/>
      <c r="AD455" s="22"/>
      <c r="AE455" s="6"/>
      <c r="AF455" s="1"/>
      <c r="AG455" s="1"/>
      <c r="AH455" s="1"/>
      <c r="AI455" s="1"/>
      <c r="AJ455" s="1"/>
      <c r="AK455" s="1"/>
      <c r="AL455" s="1"/>
      <c r="AM455" s="1"/>
    </row>
    <row r="456" spans="1:39" ht="14" x14ac:dyDescent="0.15">
      <c r="A456" s="22"/>
      <c r="B456" s="22"/>
      <c r="C456" s="22"/>
      <c r="D456" s="22"/>
      <c r="E456" s="22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22"/>
      <c r="AB456" s="16"/>
      <c r="AC456" s="21"/>
      <c r="AD456" s="22"/>
      <c r="AE456" s="6"/>
      <c r="AF456" s="1"/>
      <c r="AG456" s="1"/>
      <c r="AH456" s="1"/>
      <c r="AI456" s="1"/>
      <c r="AJ456" s="1"/>
      <c r="AK456" s="1"/>
      <c r="AL456" s="1"/>
      <c r="AM456" s="1"/>
    </row>
    <row r="457" spans="1:39" ht="14" x14ac:dyDescent="0.15">
      <c r="A457" s="22"/>
      <c r="B457" s="22"/>
      <c r="C457" s="22"/>
      <c r="D457" s="22"/>
      <c r="E457" s="22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22"/>
      <c r="AB457" s="16"/>
      <c r="AC457" s="21"/>
      <c r="AD457" s="22"/>
      <c r="AE457" s="6"/>
      <c r="AF457" s="1"/>
      <c r="AG457" s="1"/>
      <c r="AH457" s="1"/>
      <c r="AI457" s="1"/>
      <c r="AJ457" s="1"/>
      <c r="AK457" s="1"/>
      <c r="AL457" s="1"/>
      <c r="AM457" s="1"/>
    </row>
    <row r="458" spans="1:39" ht="14" x14ac:dyDescent="0.15">
      <c r="A458" s="22"/>
      <c r="B458" s="22"/>
      <c r="C458" s="22"/>
      <c r="D458" s="22"/>
      <c r="E458" s="22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22"/>
      <c r="AB458" s="16"/>
      <c r="AC458" s="21"/>
      <c r="AD458" s="22"/>
      <c r="AE458" s="6"/>
      <c r="AF458" s="1"/>
      <c r="AG458" s="1"/>
      <c r="AH458" s="1"/>
      <c r="AI458" s="1"/>
      <c r="AJ458" s="1"/>
      <c r="AK458" s="1"/>
      <c r="AL458" s="1"/>
      <c r="AM458" s="1"/>
    </row>
    <row r="459" spans="1:39" ht="14" x14ac:dyDescent="0.15">
      <c r="A459" s="22"/>
      <c r="B459" s="22"/>
      <c r="C459" s="22"/>
      <c r="D459" s="22"/>
      <c r="E459" s="22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22"/>
      <c r="AB459" s="16"/>
      <c r="AC459" s="21"/>
      <c r="AD459" s="22"/>
      <c r="AE459" s="6"/>
      <c r="AF459" s="1"/>
      <c r="AG459" s="1"/>
      <c r="AH459" s="1"/>
      <c r="AI459" s="1"/>
      <c r="AJ459" s="1"/>
      <c r="AK459" s="1"/>
      <c r="AL459" s="1"/>
      <c r="AM459" s="1"/>
    </row>
    <row r="460" spans="1:39" ht="14" x14ac:dyDescent="0.15">
      <c r="A460" s="22"/>
      <c r="B460" s="22"/>
      <c r="C460" s="22"/>
      <c r="D460" s="22"/>
      <c r="E460" s="22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22"/>
      <c r="AB460" s="16"/>
      <c r="AC460" s="21"/>
      <c r="AD460" s="22"/>
      <c r="AE460" s="6"/>
      <c r="AF460" s="1"/>
      <c r="AG460" s="1"/>
      <c r="AH460" s="1"/>
      <c r="AI460" s="1"/>
      <c r="AJ460" s="1"/>
      <c r="AK460" s="1"/>
      <c r="AL460" s="1"/>
      <c r="AM460" s="1"/>
    </row>
    <row r="461" spans="1:39" ht="14" x14ac:dyDescent="0.15">
      <c r="A461" s="22"/>
      <c r="B461" s="22"/>
      <c r="C461" s="22"/>
      <c r="D461" s="22"/>
      <c r="E461" s="22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22"/>
      <c r="AB461" s="16"/>
      <c r="AC461" s="21"/>
      <c r="AD461" s="22"/>
      <c r="AE461" s="6"/>
      <c r="AF461" s="1"/>
      <c r="AG461" s="1"/>
      <c r="AH461" s="1"/>
      <c r="AI461" s="1"/>
      <c r="AJ461" s="1"/>
      <c r="AK461" s="1"/>
      <c r="AL461" s="1"/>
      <c r="AM461" s="1"/>
    </row>
    <row r="462" spans="1:39" ht="14" x14ac:dyDescent="0.15">
      <c r="A462" s="22"/>
      <c r="B462" s="22"/>
      <c r="C462" s="22"/>
      <c r="D462" s="22"/>
      <c r="E462" s="22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22"/>
      <c r="AB462" s="16"/>
      <c r="AC462" s="21"/>
      <c r="AD462" s="22"/>
      <c r="AE462" s="6"/>
      <c r="AF462" s="1"/>
      <c r="AG462" s="1"/>
      <c r="AH462" s="1"/>
      <c r="AI462" s="1"/>
      <c r="AJ462" s="1"/>
      <c r="AK462" s="1"/>
      <c r="AL462" s="1"/>
      <c r="AM462" s="1"/>
    </row>
    <row r="463" spans="1:39" ht="14" x14ac:dyDescent="0.15">
      <c r="A463" s="22"/>
      <c r="B463" s="22"/>
      <c r="C463" s="22"/>
      <c r="D463" s="22"/>
      <c r="E463" s="22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22"/>
      <c r="AB463" s="16"/>
      <c r="AC463" s="21"/>
      <c r="AD463" s="22"/>
      <c r="AE463" s="6"/>
      <c r="AF463" s="1"/>
      <c r="AG463" s="1"/>
      <c r="AH463" s="1"/>
      <c r="AI463" s="1"/>
      <c r="AJ463" s="1"/>
      <c r="AK463" s="1"/>
      <c r="AL463" s="1"/>
      <c r="AM463" s="1"/>
    </row>
    <row r="464" spans="1:39" ht="14" x14ac:dyDescent="0.15">
      <c r="A464" s="22"/>
      <c r="B464" s="22"/>
      <c r="C464" s="22"/>
      <c r="D464" s="22"/>
      <c r="E464" s="22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22"/>
      <c r="AB464" s="16"/>
      <c r="AC464" s="21"/>
      <c r="AD464" s="22"/>
      <c r="AE464" s="6"/>
      <c r="AF464" s="1"/>
      <c r="AG464" s="1"/>
      <c r="AH464" s="1"/>
      <c r="AI464" s="1"/>
      <c r="AJ464" s="1"/>
      <c r="AK464" s="1"/>
      <c r="AL464" s="1"/>
      <c r="AM464" s="1"/>
    </row>
    <row r="465" spans="1:39" ht="14" x14ac:dyDescent="0.15">
      <c r="A465" s="22"/>
      <c r="B465" s="22"/>
      <c r="C465" s="22"/>
      <c r="D465" s="22"/>
      <c r="E465" s="22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22"/>
      <c r="AB465" s="16"/>
      <c r="AC465" s="21"/>
      <c r="AD465" s="22"/>
      <c r="AE465" s="6"/>
      <c r="AF465" s="1"/>
      <c r="AG465" s="1"/>
      <c r="AH465" s="1"/>
      <c r="AI465" s="1"/>
      <c r="AJ465" s="1"/>
      <c r="AK465" s="1"/>
      <c r="AL465" s="1"/>
      <c r="AM465" s="1"/>
    </row>
    <row r="466" spans="1:39" ht="14" x14ac:dyDescent="0.15">
      <c r="A466" s="22"/>
      <c r="B466" s="22"/>
      <c r="C466" s="22"/>
      <c r="D466" s="22"/>
      <c r="E466" s="22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22"/>
      <c r="AB466" s="16"/>
      <c r="AC466" s="21"/>
      <c r="AD466" s="22"/>
      <c r="AE466" s="6"/>
      <c r="AF466" s="1"/>
      <c r="AG466" s="1"/>
      <c r="AH466" s="1"/>
      <c r="AI466" s="1"/>
      <c r="AJ466" s="1"/>
      <c r="AK466" s="1"/>
      <c r="AL466" s="1"/>
      <c r="AM466" s="1"/>
    </row>
    <row r="467" spans="1:39" ht="14" x14ac:dyDescent="0.15">
      <c r="A467" s="22"/>
      <c r="B467" s="22"/>
      <c r="C467" s="22"/>
      <c r="D467" s="22"/>
      <c r="E467" s="22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22"/>
      <c r="AB467" s="16"/>
      <c r="AC467" s="21"/>
      <c r="AD467" s="22"/>
      <c r="AE467" s="6"/>
      <c r="AF467" s="1"/>
      <c r="AG467" s="1"/>
      <c r="AH467" s="1"/>
      <c r="AI467" s="1"/>
      <c r="AJ467" s="1"/>
      <c r="AK467" s="1"/>
      <c r="AL467" s="1"/>
      <c r="AM467" s="1"/>
    </row>
    <row r="468" spans="1:39" ht="14" x14ac:dyDescent="0.15">
      <c r="A468" s="22"/>
      <c r="B468" s="22"/>
      <c r="C468" s="22"/>
      <c r="D468" s="22"/>
      <c r="E468" s="22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22"/>
      <c r="AB468" s="16"/>
      <c r="AC468" s="21"/>
      <c r="AD468" s="22"/>
      <c r="AE468" s="6"/>
      <c r="AF468" s="1"/>
      <c r="AG468" s="1"/>
      <c r="AH468" s="1"/>
      <c r="AI468" s="1"/>
      <c r="AJ468" s="1"/>
      <c r="AK468" s="1"/>
      <c r="AL468" s="1"/>
      <c r="AM468" s="1"/>
    </row>
    <row r="469" spans="1:39" ht="14" x14ac:dyDescent="0.15">
      <c r="A469" s="22"/>
      <c r="B469" s="22"/>
      <c r="C469" s="22"/>
      <c r="D469" s="22"/>
      <c r="E469" s="22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22"/>
      <c r="AB469" s="16"/>
      <c r="AC469" s="21"/>
      <c r="AD469" s="22"/>
      <c r="AE469" s="6"/>
      <c r="AF469" s="1"/>
      <c r="AG469" s="1"/>
      <c r="AH469" s="1"/>
      <c r="AI469" s="1"/>
      <c r="AJ469" s="1"/>
      <c r="AK469" s="1"/>
      <c r="AL469" s="1"/>
      <c r="AM469" s="1"/>
    </row>
    <row r="470" spans="1:39" ht="14" x14ac:dyDescent="0.15">
      <c r="A470" s="22"/>
      <c r="B470" s="22"/>
      <c r="C470" s="22"/>
      <c r="D470" s="22"/>
      <c r="E470" s="22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22"/>
      <c r="AB470" s="16"/>
      <c r="AC470" s="21"/>
      <c r="AD470" s="22"/>
      <c r="AE470" s="6"/>
      <c r="AF470" s="1"/>
      <c r="AG470" s="1"/>
      <c r="AH470" s="1"/>
      <c r="AI470" s="1"/>
      <c r="AJ470" s="1"/>
      <c r="AK470" s="1"/>
      <c r="AL470" s="1"/>
      <c r="AM470" s="1"/>
    </row>
    <row r="471" spans="1:39" ht="14" x14ac:dyDescent="0.15">
      <c r="A471" s="22"/>
      <c r="B471" s="22"/>
      <c r="C471" s="22"/>
      <c r="D471" s="22"/>
      <c r="E471" s="22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22"/>
      <c r="AB471" s="16"/>
      <c r="AC471" s="21"/>
      <c r="AD471" s="22"/>
      <c r="AE471" s="6"/>
      <c r="AF471" s="1"/>
      <c r="AG471" s="1"/>
      <c r="AH471" s="1"/>
      <c r="AI471" s="1"/>
      <c r="AJ471" s="1"/>
      <c r="AK471" s="1"/>
      <c r="AL471" s="1"/>
      <c r="AM471" s="1"/>
    </row>
    <row r="472" spans="1:39" ht="14" x14ac:dyDescent="0.15">
      <c r="A472" s="22"/>
      <c r="B472" s="22"/>
      <c r="C472" s="22"/>
      <c r="D472" s="22"/>
      <c r="E472" s="22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22"/>
      <c r="AB472" s="16"/>
      <c r="AC472" s="21"/>
      <c r="AD472" s="22"/>
      <c r="AE472" s="6"/>
      <c r="AF472" s="1"/>
      <c r="AG472" s="1"/>
      <c r="AH472" s="1"/>
      <c r="AI472" s="1"/>
      <c r="AJ472" s="1"/>
      <c r="AK472" s="1"/>
      <c r="AL472" s="1"/>
      <c r="AM472" s="1"/>
    </row>
    <row r="473" spans="1:39" ht="14" x14ac:dyDescent="0.15">
      <c r="A473" s="22"/>
      <c r="B473" s="22"/>
      <c r="C473" s="22"/>
      <c r="D473" s="22"/>
      <c r="E473" s="22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22"/>
      <c r="AB473" s="16"/>
      <c r="AC473" s="21"/>
      <c r="AD473" s="22"/>
      <c r="AE473" s="6"/>
      <c r="AF473" s="1"/>
      <c r="AG473" s="1"/>
      <c r="AH473" s="1"/>
      <c r="AI473" s="1"/>
      <c r="AJ473" s="1"/>
      <c r="AK473" s="1"/>
      <c r="AL473" s="1"/>
      <c r="AM473" s="1"/>
    </row>
    <row r="474" spans="1:39" ht="14" x14ac:dyDescent="0.15">
      <c r="A474" s="22"/>
      <c r="B474" s="22"/>
      <c r="C474" s="22"/>
      <c r="D474" s="22"/>
      <c r="E474" s="22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22"/>
      <c r="AB474" s="16"/>
      <c r="AC474" s="21"/>
      <c r="AD474" s="22"/>
      <c r="AE474" s="6"/>
      <c r="AF474" s="1"/>
      <c r="AG474" s="1"/>
      <c r="AH474" s="1"/>
      <c r="AI474" s="1"/>
      <c r="AJ474" s="1"/>
      <c r="AK474" s="1"/>
      <c r="AL474" s="1"/>
      <c r="AM474" s="1"/>
    </row>
    <row r="475" spans="1:39" ht="14" x14ac:dyDescent="0.15">
      <c r="A475" s="6"/>
      <c r="B475" s="6"/>
      <c r="C475" s="6"/>
      <c r="D475" s="6"/>
      <c r="E475" s="6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6"/>
      <c r="AB475" s="24"/>
      <c r="AC475" s="25"/>
      <c r="AD475" s="6"/>
      <c r="AE475" s="6"/>
      <c r="AF475" s="1"/>
      <c r="AG475" s="1"/>
      <c r="AH475" s="1"/>
      <c r="AI475" s="1"/>
      <c r="AJ475" s="1"/>
      <c r="AK475" s="1"/>
      <c r="AL475" s="1"/>
      <c r="AM475" s="1"/>
    </row>
    <row r="476" spans="1:39" ht="14" x14ac:dyDescent="0.15">
      <c r="A476" s="6"/>
      <c r="B476" s="6"/>
      <c r="C476" s="6"/>
      <c r="D476" s="6"/>
      <c r="E476" s="6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6"/>
      <c r="AB476" s="24"/>
      <c r="AC476" s="25"/>
      <c r="AD476" s="6"/>
      <c r="AE476" s="6"/>
      <c r="AF476" s="1"/>
      <c r="AG476" s="1"/>
      <c r="AH476" s="1"/>
      <c r="AI476" s="1"/>
      <c r="AJ476" s="1"/>
      <c r="AK476" s="1"/>
      <c r="AL476" s="1"/>
      <c r="AM476" s="1"/>
    </row>
    <row r="477" spans="1:39" ht="14" x14ac:dyDescent="0.15">
      <c r="A477" s="6"/>
      <c r="B477" s="6"/>
      <c r="C477" s="6"/>
      <c r="D477" s="6"/>
      <c r="E477" s="6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6"/>
      <c r="AB477" s="24"/>
      <c r="AC477" s="25"/>
      <c r="AD477" s="6"/>
      <c r="AE477" s="6"/>
      <c r="AF477" s="1"/>
      <c r="AG477" s="1"/>
      <c r="AH477" s="1"/>
      <c r="AI477" s="1"/>
      <c r="AJ477" s="1"/>
      <c r="AK477" s="1"/>
      <c r="AL477" s="1"/>
      <c r="AM477" s="1"/>
    </row>
    <row r="478" spans="1:39" ht="14" x14ac:dyDescent="0.15">
      <c r="A478" s="6"/>
      <c r="B478" s="6"/>
      <c r="C478" s="6"/>
      <c r="D478" s="6"/>
      <c r="E478" s="6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6"/>
      <c r="AB478" s="24"/>
      <c r="AC478" s="25"/>
      <c r="AD478" s="6"/>
      <c r="AE478" s="6"/>
      <c r="AF478" s="1"/>
      <c r="AG478" s="1"/>
      <c r="AH478" s="1"/>
      <c r="AI478" s="1"/>
      <c r="AJ478" s="1"/>
      <c r="AK478" s="1"/>
      <c r="AL478" s="1"/>
      <c r="AM478" s="1"/>
    </row>
    <row r="479" spans="1:39" ht="14" x14ac:dyDescent="0.15">
      <c r="A479" s="6"/>
      <c r="B479" s="6"/>
      <c r="C479" s="6"/>
      <c r="D479" s="6"/>
      <c r="E479" s="6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6"/>
      <c r="AB479" s="24"/>
      <c r="AC479" s="25"/>
      <c r="AD479" s="6"/>
      <c r="AE479" s="6"/>
      <c r="AF479" s="1"/>
      <c r="AG479" s="1"/>
      <c r="AH479" s="1"/>
      <c r="AI479" s="1"/>
      <c r="AJ479" s="1"/>
      <c r="AK479" s="1"/>
      <c r="AL479" s="1"/>
      <c r="AM479" s="1"/>
    </row>
    <row r="480" spans="1:39" ht="14" x14ac:dyDescent="0.15">
      <c r="A480" s="6"/>
      <c r="B480" s="6"/>
      <c r="C480" s="6"/>
      <c r="D480" s="6"/>
      <c r="E480" s="6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6"/>
      <c r="AB480" s="24"/>
      <c r="AC480" s="25"/>
      <c r="AD480" s="6"/>
      <c r="AE480" s="6"/>
      <c r="AF480" s="1"/>
      <c r="AG480" s="1"/>
      <c r="AH480" s="1"/>
      <c r="AI480" s="1"/>
      <c r="AJ480" s="1"/>
      <c r="AK480" s="1"/>
      <c r="AL480" s="1"/>
      <c r="AM480" s="1"/>
    </row>
    <row r="481" spans="1:39" ht="14" x14ac:dyDescent="0.15">
      <c r="A481" s="6"/>
      <c r="B481" s="6"/>
      <c r="C481" s="6"/>
      <c r="D481" s="6"/>
      <c r="E481" s="6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6"/>
      <c r="AB481" s="24"/>
      <c r="AC481" s="25"/>
      <c r="AD481" s="6"/>
      <c r="AE481" s="6"/>
      <c r="AF481" s="1"/>
      <c r="AG481" s="1"/>
      <c r="AH481" s="1"/>
      <c r="AI481" s="1"/>
      <c r="AJ481" s="1"/>
      <c r="AK481" s="1"/>
      <c r="AL481" s="1"/>
      <c r="AM481" s="1"/>
    </row>
    <row r="482" spans="1:39" ht="14" x14ac:dyDescent="0.15">
      <c r="A482" s="6"/>
      <c r="B482" s="6"/>
      <c r="C482" s="6"/>
      <c r="D482" s="6"/>
      <c r="E482" s="6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6"/>
      <c r="AB482" s="24"/>
      <c r="AC482" s="25"/>
      <c r="AD482" s="6"/>
      <c r="AE482" s="6"/>
      <c r="AF482" s="1"/>
      <c r="AG482" s="1"/>
      <c r="AH482" s="1"/>
      <c r="AI482" s="1"/>
      <c r="AJ482" s="1"/>
      <c r="AK482" s="1"/>
      <c r="AL482" s="1"/>
      <c r="AM482" s="1"/>
    </row>
    <row r="483" spans="1:39" ht="14" x14ac:dyDescent="0.15">
      <c r="A483" s="6"/>
      <c r="B483" s="6"/>
      <c r="C483" s="6"/>
      <c r="D483" s="6"/>
      <c r="E483" s="6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6"/>
      <c r="AB483" s="24"/>
      <c r="AC483" s="25"/>
      <c r="AD483" s="6"/>
      <c r="AE483" s="6"/>
      <c r="AF483" s="1"/>
      <c r="AG483" s="1"/>
      <c r="AH483" s="1"/>
      <c r="AI483" s="1"/>
      <c r="AJ483" s="1"/>
      <c r="AK483" s="1"/>
      <c r="AL483" s="1"/>
      <c r="AM483" s="1"/>
    </row>
    <row r="484" spans="1:39" ht="14" x14ac:dyDescent="0.15">
      <c r="A484" s="6"/>
      <c r="B484" s="6"/>
      <c r="C484" s="6"/>
      <c r="D484" s="6"/>
      <c r="E484" s="6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6"/>
      <c r="AB484" s="24"/>
      <c r="AC484" s="25"/>
      <c r="AD484" s="6"/>
      <c r="AE484" s="6"/>
      <c r="AF484" s="1"/>
      <c r="AG484" s="1"/>
      <c r="AH484" s="1"/>
      <c r="AI484" s="1"/>
      <c r="AJ484" s="1"/>
      <c r="AK484" s="1"/>
      <c r="AL484" s="1"/>
      <c r="AM484" s="1"/>
    </row>
    <row r="485" spans="1:39" ht="14" x14ac:dyDescent="0.15">
      <c r="A485" s="6"/>
      <c r="B485" s="6"/>
      <c r="C485" s="6"/>
      <c r="D485" s="6"/>
      <c r="E485" s="6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6"/>
      <c r="AB485" s="24"/>
      <c r="AC485" s="25"/>
      <c r="AD485" s="6"/>
      <c r="AE485" s="6"/>
      <c r="AF485" s="1"/>
      <c r="AG485" s="1"/>
      <c r="AH485" s="1"/>
      <c r="AI485" s="1"/>
      <c r="AJ485" s="1"/>
      <c r="AK485" s="1"/>
      <c r="AL485" s="1"/>
      <c r="AM485" s="1"/>
    </row>
    <row r="486" spans="1:39" ht="14" x14ac:dyDescent="0.15">
      <c r="A486" s="6"/>
      <c r="B486" s="6"/>
      <c r="C486" s="6"/>
      <c r="D486" s="6"/>
      <c r="E486" s="6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6"/>
      <c r="AB486" s="24"/>
      <c r="AC486" s="25"/>
      <c r="AD486" s="6"/>
      <c r="AE486" s="6"/>
      <c r="AF486" s="1"/>
      <c r="AG486" s="1"/>
      <c r="AH486" s="1"/>
      <c r="AI486" s="1"/>
      <c r="AJ486" s="1"/>
      <c r="AK486" s="1"/>
      <c r="AL486" s="1"/>
      <c r="AM486" s="1"/>
    </row>
    <row r="487" spans="1:39" ht="14" x14ac:dyDescent="0.15">
      <c r="A487" s="6"/>
      <c r="B487" s="6"/>
      <c r="C487" s="6"/>
      <c r="D487" s="6"/>
      <c r="E487" s="6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6"/>
      <c r="AB487" s="24"/>
      <c r="AC487" s="25"/>
      <c r="AD487" s="6"/>
      <c r="AE487" s="6"/>
      <c r="AF487" s="1"/>
      <c r="AG487" s="1"/>
      <c r="AH487" s="1"/>
      <c r="AI487" s="1"/>
      <c r="AJ487" s="1"/>
      <c r="AK487" s="1"/>
      <c r="AL487" s="1"/>
      <c r="AM487" s="1"/>
    </row>
    <row r="488" spans="1:39" ht="14" x14ac:dyDescent="0.15">
      <c r="A488" s="6"/>
      <c r="B488" s="6"/>
      <c r="C488" s="6"/>
      <c r="D488" s="6"/>
      <c r="E488" s="6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6"/>
      <c r="AB488" s="24"/>
      <c r="AC488" s="25"/>
      <c r="AD488" s="6"/>
      <c r="AE488" s="6"/>
      <c r="AF488" s="1"/>
      <c r="AG488" s="1"/>
      <c r="AH488" s="1"/>
      <c r="AI488" s="1"/>
      <c r="AJ488" s="1"/>
      <c r="AK488" s="1"/>
      <c r="AL488" s="1"/>
      <c r="AM488" s="1"/>
    </row>
    <row r="489" spans="1:39" ht="14" x14ac:dyDescent="0.15">
      <c r="A489" s="6"/>
      <c r="B489" s="6"/>
      <c r="C489" s="6"/>
      <c r="D489" s="6"/>
      <c r="E489" s="6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6"/>
      <c r="AB489" s="24"/>
      <c r="AC489" s="25"/>
      <c r="AD489" s="6"/>
      <c r="AE489" s="6"/>
      <c r="AF489" s="1"/>
      <c r="AG489" s="1"/>
      <c r="AH489" s="1"/>
      <c r="AI489" s="1"/>
      <c r="AJ489" s="1"/>
      <c r="AK489" s="1"/>
      <c r="AL489" s="1"/>
      <c r="AM489" s="1"/>
    </row>
    <row r="490" spans="1:39" ht="14" x14ac:dyDescent="0.15">
      <c r="A490" s="6"/>
      <c r="B490" s="6"/>
      <c r="C490" s="6"/>
      <c r="D490" s="6"/>
      <c r="E490" s="6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6"/>
      <c r="AB490" s="24"/>
      <c r="AC490" s="25"/>
      <c r="AD490" s="6"/>
      <c r="AE490" s="6"/>
      <c r="AF490" s="1"/>
      <c r="AG490" s="1"/>
      <c r="AH490" s="1"/>
      <c r="AI490" s="1"/>
      <c r="AJ490" s="1"/>
      <c r="AK490" s="1"/>
      <c r="AL490" s="1"/>
      <c r="AM490" s="1"/>
    </row>
    <row r="491" spans="1:39" ht="14" x14ac:dyDescent="0.15">
      <c r="A491" s="6"/>
      <c r="B491" s="6"/>
      <c r="C491" s="6"/>
      <c r="D491" s="6"/>
      <c r="E491" s="6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6"/>
      <c r="AB491" s="24"/>
      <c r="AC491" s="25"/>
      <c r="AD491" s="6"/>
      <c r="AE491" s="6"/>
      <c r="AF491" s="1"/>
      <c r="AG491" s="1"/>
      <c r="AH491" s="1"/>
      <c r="AI491" s="1"/>
      <c r="AJ491" s="1"/>
      <c r="AK491" s="1"/>
      <c r="AL491" s="1"/>
      <c r="AM491" s="1"/>
    </row>
    <row r="492" spans="1:39" ht="14" x14ac:dyDescent="0.15">
      <c r="A492" s="6"/>
      <c r="B492" s="6"/>
      <c r="C492" s="6"/>
      <c r="D492" s="6"/>
      <c r="E492" s="6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6"/>
      <c r="AB492" s="24"/>
      <c r="AC492" s="25"/>
      <c r="AD492" s="6"/>
      <c r="AE492" s="6"/>
      <c r="AF492" s="1"/>
      <c r="AG492" s="1"/>
      <c r="AH492" s="1"/>
      <c r="AI492" s="1"/>
      <c r="AJ492" s="1"/>
      <c r="AK492" s="1"/>
      <c r="AL492" s="1"/>
      <c r="AM492" s="1"/>
    </row>
    <row r="493" spans="1:39" ht="14" x14ac:dyDescent="0.15">
      <c r="A493" s="6"/>
      <c r="B493" s="6"/>
      <c r="C493" s="6"/>
      <c r="D493" s="6"/>
      <c r="E493" s="6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6"/>
      <c r="AB493" s="24"/>
      <c r="AC493" s="25"/>
      <c r="AD493" s="6"/>
      <c r="AE493" s="6"/>
      <c r="AF493" s="1"/>
      <c r="AG493" s="1"/>
      <c r="AH493" s="1"/>
      <c r="AI493" s="1"/>
      <c r="AJ493" s="1"/>
      <c r="AK493" s="1"/>
      <c r="AL493" s="1"/>
      <c r="AM493" s="1"/>
    </row>
    <row r="494" spans="1:39" ht="14" x14ac:dyDescent="0.15">
      <c r="A494" s="6"/>
      <c r="B494" s="6"/>
      <c r="C494" s="6"/>
      <c r="D494" s="6"/>
      <c r="E494" s="6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6"/>
      <c r="AB494" s="24"/>
      <c r="AC494" s="25"/>
      <c r="AD494" s="6"/>
      <c r="AE494" s="6"/>
      <c r="AF494" s="1"/>
      <c r="AG494" s="1"/>
      <c r="AH494" s="1"/>
      <c r="AI494" s="1"/>
      <c r="AJ494" s="1"/>
      <c r="AK494" s="1"/>
      <c r="AL494" s="1"/>
      <c r="AM494" s="1"/>
    </row>
    <row r="495" spans="1:39" ht="14" x14ac:dyDescent="0.15">
      <c r="A495" s="6"/>
      <c r="B495" s="6"/>
      <c r="C495" s="6"/>
      <c r="D495" s="6"/>
      <c r="E495" s="6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6"/>
      <c r="AB495" s="24"/>
      <c r="AC495" s="25"/>
      <c r="AD495" s="6"/>
      <c r="AE495" s="6"/>
      <c r="AF495" s="1"/>
      <c r="AG495" s="1"/>
      <c r="AH495" s="1"/>
      <c r="AI495" s="1"/>
      <c r="AJ495" s="1"/>
      <c r="AK495" s="1"/>
      <c r="AL495" s="1"/>
      <c r="AM495" s="1"/>
    </row>
    <row r="496" spans="1:39" ht="14" x14ac:dyDescent="0.15">
      <c r="A496" s="6"/>
      <c r="B496" s="6"/>
      <c r="C496" s="6"/>
      <c r="D496" s="6"/>
      <c r="E496" s="6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6"/>
      <c r="AB496" s="24"/>
      <c r="AC496" s="25"/>
      <c r="AD496" s="6"/>
      <c r="AE496" s="6"/>
      <c r="AF496" s="1"/>
      <c r="AG496" s="1"/>
      <c r="AH496" s="1"/>
      <c r="AI496" s="1"/>
      <c r="AJ496" s="1"/>
      <c r="AK496" s="1"/>
      <c r="AL496" s="1"/>
      <c r="AM496" s="1"/>
    </row>
    <row r="497" spans="1:39" ht="14" x14ac:dyDescent="0.15">
      <c r="A497" s="6"/>
      <c r="B497" s="6"/>
      <c r="C497" s="6"/>
      <c r="D497" s="6"/>
      <c r="E497" s="6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6"/>
      <c r="AB497" s="24"/>
      <c r="AC497" s="25"/>
      <c r="AD497" s="6"/>
      <c r="AE497" s="6"/>
      <c r="AF497" s="1"/>
      <c r="AG497" s="1"/>
      <c r="AH497" s="1"/>
      <c r="AI497" s="1"/>
      <c r="AJ497" s="1"/>
      <c r="AK497" s="1"/>
      <c r="AL497" s="1"/>
      <c r="AM497" s="1"/>
    </row>
    <row r="498" spans="1:39" ht="14" x14ac:dyDescent="0.15">
      <c r="A498" s="6"/>
      <c r="B498" s="6"/>
      <c r="C498" s="6"/>
      <c r="D498" s="6"/>
      <c r="E498" s="6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6"/>
      <c r="AB498" s="24"/>
      <c r="AC498" s="25"/>
      <c r="AD498" s="6"/>
      <c r="AE498" s="6"/>
      <c r="AF498" s="1"/>
      <c r="AG498" s="1"/>
      <c r="AH498" s="1"/>
      <c r="AI498" s="1"/>
      <c r="AJ498" s="1"/>
      <c r="AK498" s="1"/>
      <c r="AL498" s="1"/>
      <c r="AM498" s="1"/>
    </row>
    <row r="499" spans="1:39" ht="14" x14ac:dyDescent="0.15">
      <c r="A499" s="6"/>
      <c r="B499" s="6"/>
      <c r="C499" s="6"/>
      <c r="D499" s="6"/>
      <c r="E499" s="6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6"/>
      <c r="AB499" s="24"/>
      <c r="AC499" s="25"/>
      <c r="AD499" s="6"/>
      <c r="AE499" s="6"/>
      <c r="AF499" s="1"/>
      <c r="AG499" s="1"/>
      <c r="AH499" s="1"/>
      <c r="AI499" s="1"/>
      <c r="AJ499" s="1"/>
      <c r="AK499" s="1"/>
      <c r="AL499" s="1"/>
      <c r="AM499" s="1"/>
    </row>
    <row r="500" spans="1:39" ht="14" x14ac:dyDescent="0.15">
      <c r="A500" s="6"/>
      <c r="B500" s="6"/>
      <c r="C500" s="6"/>
      <c r="D500" s="6"/>
      <c r="E500" s="6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6"/>
      <c r="AB500" s="24"/>
      <c r="AC500" s="25"/>
      <c r="AD500" s="6"/>
      <c r="AE500" s="6"/>
      <c r="AF500" s="1"/>
      <c r="AG500" s="1"/>
      <c r="AH500" s="1"/>
      <c r="AI500" s="1"/>
      <c r="AJ500" s="1"/>
      <c r="AK500" s="1"/>
      <c r="AL500" s="1"/>
      <c r="AM500" s="1"/>
    </row>
    <row r="501" spans="1:39" ht="14" x14ac:dyDescent="0.15">
      <c r="A501" s="6"/>
      <c r="B501" s="6"/>
      <c r="C501" s="6"/>
      <c r="D501" s="6"/>
      <c r="E501" s="6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6"/>
      <c r="AB501" s="24"/>
      <c r="AC501" s="25"/>
      <c r="AD501" s="6"/>
      <c r="AE501" s="6"/>
      <c r="AF501" s="1"/>
      <c r="AG501" s="1"/>
      <c r="AH501" s="1"/>
      <c r="AI501" s="1"/>
      <c r="AJ501" s="1"/>
      <c r="AK501" s="1"/>
      <c r="AL501" s="1"/>
      <c r="AM501" s="1"/>
    </row>
    <row r="502" spans="1:39" ht="14" x14ac:dyDescent="0.15">
      <c r="A502" s="6"/>
      <c r="B502" s="6"/>
      <c r="C502" s="6"/>
      <c r="D502" s="6"/>
      <c r="E502" s="6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6"/>
      <c r="AB502" s="24"/>
      <c r="AC502" s="25"/>
      <c r="AD502" s="6"/>
      <c r="AE502" s="6"/>
      <c r="AF502" s="1"/>
      <c r="AG502" s="1"/>
      <c r="AH502" s="1"/>
      <c r="AI502" s="1"/>
      <c r="AJ502" s="1"/>
      <c r="AK502" s="1"/>
      <c r="AL502" s="1"/>
      <c r="AM502" s="1"/>
    </row>
    <row r="503" spans="1:39" ht="14" x14ac:dyDescent="0.15">
      <c r="A503" s="6"/>
      <c r="B503" s="6"/>
      <c r="C503" s="6"/>
      <c r="D503" s="6"/>
      <c r="E503" s="6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6"/>
      <c r="AB503" s="24"/>
      <c r="AC503" s="25"/>
      <c r="AD503" s="6"/>
      <c r="AE503" s="6"/>
      <c r="AF503" s="1"/>
      <c r="AG503" s="1"/>
      <c r="AH503" s="1"/>
      <c r="AI503" s="1"/>
      <c r="AJ503" s="1"/>
      <c r="AK503" s="1"/>
      <c r="AL503" s="1"/>
      <c r="AM503" s="1"/>
    </row>
    <row r="504" spans="1:39" ht="14" x14ac:dyDescent="0.15">
      <c r="A504" s="6"/>
      <c r="B504" s="6"/>
      <c r="C504" s="6"/>
      <c r="D504" s="6"/>
      <c r="E504" s="6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6"/>
      <c r="AB504" s="24"/>
      <c r="AC504" s="25"/>
      <c r="AD504" s="6"/>
      <c r="AE504" s="6"/>
      <c r="AF504" s="1"/>
      <c r="AG504" s="1"/>
      <c r="AH504" s="1"/>
      <c r="AI504" s="1"/>
      <c r="AJ504" s="1"/>
      <c r="AK504" s="1"/>
      <c r="AL504" s="1"/>
      <c r="AM504" s="1"/>
    </row>
    <row r="505" spans="1:39" ht="14" x14ac:dyDescent="0.15">
      <c r="A505" s="6"/>
      <c r="B505" s="6"/>
      <c r="C505" s="6"/>
      <c r="D505" s="6"/>
      <c r="E505" s="6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6"/>
      <c r="AB505" s="24"/>
      <c r="AC505" s="25"/>
      <c r="AD505" s="6"/>
      <c r="AE505" s="6"/>
      <c r="AF505" s="1"/>
      <c r="AG505" s="1"/>
      <c r="AH505" s="1"/>
      <c r="AI505" s="1"/>
      <c r="AJ505" s="1"/>
      <c r="AK505" s="1"/>
      <c r="AL505" s="1"/>
      <c r="AM505" s="1"/>
    </row>
    <row r="506" spans="1:39" ht="14" x14ac:dyDescent="0.15">
      <c r="A506" s="6"/>
      <c r="B506" s="6"/>
      <c r="C506" s="6"/>
      <c r="D506" s="6"/>
      <c r="E506" s="6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6"/>
      <c r="AB506" s="24"/>
      <c r="AC506" s="25"/>
      <c r="AD506" s="6"/>
      <c r="AE506" s="6"/>
      <c r="AF506" s="1"/>
      <c r="AG506" s="1"/>
      <c r="AH506" s="1"/>
      <c r="AI506" s="1"/>
      <c r="AJ506" s="1"/>
      <c r="AK506" s="1"/>
      <c r="AL506" s="1"/>
      <c r="AM506" s="1"/>
    </row>
    <row r="507" spans="1:39" ht="14" x14ac:dyDescent="0.15">
      <c r="A507" s="6"/>
      <c r="B507" s="6"/>
      <c r="C507" s="6"/>
      <c r="D507" s="6"/>
      <c r="E507" s="6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6"/>
      <c r="AB507" s="24"/>
      <c r="AC507" s="25"/>
      <c r="AD507" s="6"/>
      <c r="AE507" s="6"/>
      <c r="AF507" s="1"/>
      <c r="AG507" s="1"/>
      <c r="AH507" s="1"/>
      <c r="AI507" s="1"/>
      <c r="AJ507" s="1"/>
      <c r="AK507" s="1"/>
      <c r="AL507" s="1"/>
      <c r="AM507" s="1"/>
    </row>
    <row r="508" spans="1:39" ht="14" x14ac:dyDescent="0.15">
      <c r="A508" s="6"/>
      <c r="B508" s="6"/>
      <c r="C508" s="6"/>
      <c r="D508" s="6"/>
      <c r="E508" s="6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6"/>
      <c r="AB508" s="24"/>
      <c r="AC508" s="25"/>
      <c r="AD508" s="6"/>
      <c r="AE508" s="6"/>
      <c r="AF508" s="1"/>
      <c r="AG508" s="1"/>
      <c r="AH508" s="1"/>
      <c r="AI508" s="1"/>
      <c r="AJ508" s="1"/>
      <c r="AK508" s="1"/>
      <c r="AL508" s="1"/>
      <c r="AM508" s="1"/>
    </row>
    <row r="509" spans="1:39" ht="14" x14ac:dyDescent="0.15">
      <c r="A509" s="6"/>
      <c r="B509" s="6"/>
      <c r="C509" s="6"/>
      <c r="D509" s="6"/>
      <c r="E509" s="6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6"/>
      <c r="AB509" s="24"/>
      <c r="AC509" s="25"/>
      <c r="AD509" s="6"/>
      <c r="AE509" s="6"/>
      <c r="AF509" s="1"/>
      <c r="AG509" s="1"/>
      <c r="AH509" s="1"/>
      <c r="AI509" s="1"/>
      <c r="AJ509" s="1"/>
      <c r="AK509" s="1"/>
      <c r="AL509" s="1"/>
      <c r="AM509" s="1"/>
    </row>
    <row r="510" spans="1:39" ht="14" x14ac:dyDescent="0.15">
      <c r="A510" s="6"/>
      <c r="B510" s="6"/>
      <c r="C510" s="6"/>
      <c r="D510" s="6"/>
      <c r="E510" s="6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6"/>
      <c r="AB510" s="24"/>
      <c r="AC510" s="25"/>
      <c r="AD510" s="6"/>
      <c r="AE510" s="6"/>
      <c r="AF510" s="1"/>
      <c r="AG510" s="1"/>
      <c r="AH510" s="1"/>
      <c r="AI510" s="1"/>
      <c r="AJ510" s="1"/>
      <c r="AK510" s="1"/>
      <c r="AL510" s="1"/>
      <c r="AM510" s="1"/>
    </row>
    <row r="511" spans="1:39" ht="14" x14ac:dyDescent="0.15">
      <c r="A511" s="6"/>
      <c r="B511" s="6"/>
      <c r="C511" s="6"/>
      <c r="D511" s="6"/>
      <c r="E511" s="6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6"/>
      <c r="AB511" s="24"/>
      <c r="AC511" s="25"/>
      <c r="AD511" s="6"/>
      <c r="AE511" s="6"/>
      <c r="AF511" s="1"/>
      <c r="AG511" s="1"/>
      <c r="AH511" s="1"/>
      <c r="AI511" s="1"/>
      <c r="AJ511" s="1"/>
      <c r="AK511" s="1"/>
      <c r="AL511" s="1"/>
      <c r="AM511" s="1"/>
    </row>
    <row r="512" spans="1:39" ht="14" x14ac:dyDescent="0.15">
      <c r="A512" s="6"/>
      <c r="B512" s="6"/>
      <c r="C512" s="6"/>
      <c r="D512" s="6"/>
      <c r="E512" s="6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6"/>
      <c r="AB512" s="24"/>
      <c r="AC512" s="25"/>
      <c r="AD512" s="6"/>
      <c r="AE512" s="6"/>
      <c r="AF512" s="1"/>
      <c r="AG512" s="1"/>
      <c r="AH512" s="1"/>
      <c r="AI512" s="1"/>
      <c r="AJ512" s="1"/>
      <c r="AK512" s="1"/>
      <c r="AL512" s="1"/>
      <c r="AM512" s="1"/>
    </row>
    <row r="513" spans="1:39" ht="14" x14ac:dyDescent="0.15">
      <c r="A513" s="6"/>
      <c r="B513" s="6"/>
      <c r="C513" s="6"/>
      <c r="D513" s="6"/>
      <c r="E513" s="6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6"/>
      <c r="AB513" s="24"/>
      <c r="AC513" s="25"/>
      <c r="AD513" s="6"/>
      <c r="AE513" s="6"/>
      <c r="AF513" s="1"/>
      <c r="AG513" s="1"/>
      <c r="AH513" s="1"/>
      <c r="AI513" s="1"/>
      <c r="AJ513" s="1"/>
      <c r="AK513" s="1"/>
      <c r="AL513" s="1"/>
      <c r="AM513" s="1"/>
    </row>
    <row r="514" spans="1:39" ht="14" x14ac:dyDescent="0.15">
      <c r="A514" s="6"/>
      <c r="B514" s="6"/>
      <c r="C514" s="6"/>
      <c r="D514" s="6"/>
      <c r="E514" s="6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6"/>
      <c r="AB514" s="24"/>
      <c r="AC514" s="25"/>
      <c r="AD514" s="6"/>
      <c r="AE514" s="6"/>
      <c r="AF514" s="1"/>
      <c r="AG514" s="1"/>
      <c r="AH514" s="1"/>
      <c r="AI514" s="1"/>
      <c r="AJ514" s="1"/>
      <c r="AK514" s="1"/>
      <c r="AL514" s="1"/>
      <c r="AM514" s="1"/>
    </row>
    <row r="515" spans="1:39" ht="14" x14ac:dyDescent="0.15">
      <c r="A515" s="6"/>
      <c r="B515" s="6"/>
      <c r="C515" s="6"/>
      <c r="D515" s="6"/>
      <c r="E515" s="6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6"/>
      <c r="AB515" s="24"/>
      <c r="AC515" s="25"/>
      <c r="AD515" s="6"/>
      <c r="AE515" s="6"/>
      <c r="AF515" s="1"/>
      <c r="AG515" s="1"/>
      <c r="AH515" s="1"/>
      <c r="AI515" s="1"/>
      <c r="AJ515" s="1"/>
      <c r="AK515" s="1"/>
      <c r="AL515" s="1"/>
      <c r="AM515" s="1"/>
    </row>
    <row r="516" spans="1:39" ht="14" x14ac:dyDescent="0.15">
      <c r="A516" s="6"/>
      <c r="B516" s="6"/>
      <c r="C516" s="6"/>
      <c r="D516" s="6"/>
      <c r="E516" s="6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6"/>
      <c r="AB516" s="24"/>
      <c r="AC516" s="25"/>
      <c r="AD516" s="6"/>
      <c r="AE516" s="6"/>
      <c r="AF516" s="1"/>
      <c r="AG516" s="1"/>
      <c r="AH516" s="1"/>
      <c r="AI516" s="1"/>
      <c r="AJ516" s="1"/>
      <c r="AK516" s="1"/>
      <c r="AL516" s="1"/>
      <c r="AM516" s="1"/>
    </row>
    <row r="517" spans="1:39" ht="14" x14ac:dyDescent="0.15">
      <c r="A517" s="6"/>
      <c r="B517" s="6"/>
      <c r="C517" s="6"/>
      <c r="D517" s="6"/>
      <c r="E517" s="6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6"/>
      <c r="AB517" s="24"/>
      <c r="AC517" s="25"/>
      <c r="AD517" s="6"/>
      <c r="AE517" s="6"/>
      <c r="AF517" s="1"/>
      <c r="AG517" s="1"/>
      <c r="AH517" s="1"/>
      <c r="AI517" s="1"/>
      <c r="AJ517" s="1"/>
      <c r="AK517" s="1"/>
      <c r="AL517" s="1"/>
      <c r="AM517" s="1"/>
    </row>
    <row r="518" spans="1:39" ht="14" x14ac:dyDescent="0.15">
      <c r="A518" s="6"/>
      <c r="B518" s="6"/>
      <c r="C518" s="6"/>
      <c r="D518" s="6"/>
      <c r="E518" s="6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6"/>
      <c r="AB518" s="24"/>
      <c r="AC518" s="25"/>
      <c r="AD518" s="6"/>
      <c r="AE518" s="6"/>
      <c r="AF518" s="1"/>
      <c r="AG518" s="1"/>
      <c r="AH518" s="1"/>
      <c r="AI518" s="1"/>
      <c r="AJ518" s="1"/>
      <c r="AK518" s="1"/>
      <c r="AL518" s="1"/>
      <c r="AM518" s="1"/>
    </row>
    <row r="519" spans="1:39" ht="14" x14ac:dyDescent="0.15">
      <c r="A519" s="6"/>
      <c r="B519" s="6"/>
      <c r="C519" s="6"/>
      <c r="D519" s="6"/>
      <c r="E519" s="6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6"/>
      <c r="AB519" s="24"/>
      <c r="AC519" s="25"/>
      <c r="AD519" s="6"/>
      <c r="AE519" s="6"/>
      <c r="AF519" s="1"/>
      <c r="AG519" s="1"/>
      <c r="AH519" s="1"/>
      <c r="AI519" s="1"/>
      <c r="AJ519" s="1"/>
      <c r="AK519" s="1"/>
      <c r="AL519" s="1"/>
      <c r="AM519" s="1"/>
    </row>
    <row r="520" spans="1:39" ht="14" x14ac:dyDescent="0.15">
      <c r="A520" s="6"/>
      <c r="B520" s="6"/>
      <c r="C520" s="6"/>
      <c r="D520" s="6"/>
      <c r="E520" s="6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6"/>
      <c r="AB520" s="24"/>
      <c r="AC520" s="25"/>
      <c r="AD520" s="6"/>
      <c r="AE520" s="6"/>
      <c r="AF520" s="1"/>
      <c r="AG520" s="1"/>
      <c r="AH520" s="1"/>
      <c r="AI520" s="1"/>
      <c r="AJ520" s="1"/>
      <c r="AK520" s="1"/>
      <c r="AL520" s="1"/>
      <c r="AM520" s="1"/>
    </row>
    <row r="521" spans="1:39" ht="14" x14ac:dyDescent="0.15">
      <c r="A521" s="6"/>
      <c r="B521" s="6"/>
      <c r="C521" s="6"/>
      <c r="D521" s="6"/>
      <c r="E521" s="6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6"/>
      <c r="AB521" s="24"/>
      <c r="AC521" s="25"/>
      <c r="AD521" s="6"/>
      <c r="AE521" s="6"/>
      <c r="AF521" s="1"/>
      <c r="AG521" s="1"/>
      <c r="AH521" s="1"/>
      <c r="AI521" s="1"/>
      <c r="AJ521" s="1"/>
      <c r="AK521" s="1"/>
      <c r="AL521" s="1"/>
      <c r="AM521" s="1"/>
    </row>
    <row r="522" spans="1:39" ht="14" x14ac:dyDescent="0.15">
      <c r="A522" s="6"/>
      <c r="B522" s="6"/>
      <c r="C522" s="6"/>
      <c r="D522" s="6"/>
      <c r="E522" s="6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6"/>
      <c r="AB522" s="24"/>
      <c r="AC522" s="25"/>
      <c r="AD522" s="6"/>
      <c r="AE522" s="6"/>
      <c r="AF522" s="1"/>
      <c r="AG522" s="1"/>
      <c r="AH522" s="1"/>
      <c r="AI522" s="1"/>
      <c r="AJ522" s="1"/>
      <c r="AK522" s="1"/>
      <c r="AL522" s="1"/>
      <c r="AM522" s="1"/>
    </row>
    <row r="523" spans="1:39" ht="14" x14ac:dyDescent="0.15">
      <c r="A523" s="6"/>
      <c r="B523" s="6"/>
      <c r="C523" s="6"/>
      <c r="D523" s="6"/>
      <c r="E523" s="6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6"/>
      <c r="AB523" s="24"/>
      <c r="AC523" s="25"/>
      <c r="AD523" s="6"/>
      <c r="AE523" s="6"/>
      <c r="AF523" s="1"/>
      <c r="AG523" s="1"/>
      <c r="AH523" s="1"/>
      <c r="AI523" s="1"/>
      <c r="AJ523" s="1"/>
      <c r="AK523" s="1"/>
      <c r="AL523" s="1"/>
      <c r="AM523" s="1"/>
    </row>
    <row r="524" spans="1:39" ht="14" x14ac:dyDescent="0.15">
      <c r="A524" s="6"/>
      <c r="B524" s="6"/>
      <c r="C524" s="6"/>
      <c r="D524" s="6"/>
      <c r="E524" s="6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6"/>
      <c r="AB524" s="24"/>
      <c r="AC524" s="25"/>
      <c r="AD524" s="6"/>
      <c r="AE524" s="6"/>
      <c r="AF524" s="1"/>
      <c r="AG524" s="1"/>
      <c r="AH524" s="1"/>
      <c r="AI524" s="1"/>
      <c r="AJ524" s="1"/>
      <c r="AK524" s="1"/>
      <c r="AL524" s="1"/>
      <c r="AM524" s="1"/>
    </row>
    <row r="525" spans="1:39" ht="14" x14ac:dyDescent="0.15">
      <c r="A525" s="6"/>
      <c r="B525" s="6"/>
      <c r="C525" s="6"/>
      <c r="D525" s="6"/>
      <c r="E525" s="6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6"/>
      <c r="AB525" s="24"/>
      <c r="AC525" s="25"/>
      <c r="AD525" s="6"/>
      <c r="AE525" s="6"/>
      <c r="AF525" s="1"/>
      <c r="AG525" s="1"/>
      <c r="AH525" s="1"/>
      <c r="AI525" s="1"/>
      <c r="AJ525" s="1"/>
      <c r="AK525" s="1"/>
      <c r="AL525" s="1"/>
      <c r="AM525" s="1"/>
    </row>
    <row r="526" spans="1:39" ht="14" x14ac:dyDescent="0.15">
      <c r="A526" s="6"/>
      <c r="B526" s="6"/>
      <c r="C526" s="6"/>
      <c r="D526" s="6"/>
      <c r="E526" s="6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6"/>
      <c r="AB526" s="24"/>
      <c r="AC526" s="25"/>
      <c r="AD526" s="6"/>
      <c r="AE526" s="6"/>
      <c r="AF526" s="1"/>
      <c r="AG526" s="1"/>
      <c r="AH526" s="1"/>
      <c r="AI526" s="1"/>
      <c r="AJ526" s="1"/>
      <c r="AK526" s="1"/>
      <c r="AL526" s="1"/>
      <c r="AM526" s="1"/>
    </row>
    <row r="527" spans="1:39" ht="14" x14ac:dyDescent="0.15">
      <c r="A527" s="6"/>
      <c r="B527" s="6"/>
      <c r="C527" s="6"/>
      <c r="D527" s="6"/>
      <c r="E527" s="6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6"/>
      <c r="AB527" s="24"/>
      <c r="AC527" s="25"/>
      <c r="AD527" s="6"/>
      <c r="AE527" s="6"/>
      <c r="AF527" s="1"/>
      <c r="AG527" s="1"/>
      <c r="AH527" s="1"/>
      <c r="AI527" s="1"/>
      <c r="AJ527" s="1"/>
      <c r="AK527" s="1"/>
      <c r="AL527" s="1"/>
      <c r="AM527" s="1"/>
    </row>
    <row r="528" spans="1:39" ht="14" x14ac:dyDescent="0.15">
      <c r="A528" s="6"/>
      <c r="B528" s="6"/>
      <c r="C528" s="6"/>
      <c r="D528" s="6"/>
      <c r="E528" s="6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6"/>
      <c r="AB528" s="24"/>
      <c r="AC528" s="25"/>
      <c r="AD528" s="6"/>
      <c r="AE528" s="6"/>
      <c r="AF528" s="1"/>
      <c r="AG528" s="1"/>
      <c r="AH528" s="1"/>
      <c r="AI528" s="1"/>
      <c r="AJ528" s="1"/>
      <c r="AK528" s="1"/>
      <c r="AL528" s="1"/>
      <c r="AM528" s="1"/>
    </row>
    <row r="529" spans="1:39" ht="14" x14ac:dyDescent="0.15">
      <c r="A529" s="6"/>
      <c r="B529" s="6"/>
      <c r="C529" s="6"/>
      <c r="D529" s="6"/>
      <c r="E529" s="6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6"/>
      <c r="AB529" s="24"/>
      <c r="AC529" s="25"/>
      <c r="AD529" s="6"/>
      <c r="AE529" s="6"/>
      <c r="AF529" s="1"/>
      <c r="AG529" s="1"/>
      <c r="AH529" s="1"/>
      <c r="AI529" s="1"/>
      <c r="AJ529" s="1"/>
      <c r="AK529" s="1"/>
      <c r="AL529" s="1"/>
      <c r="AM529" s="1"/>
    </row>
    <row r="530" spans="1:39" ht="14" x14ac:dyDescent="0.15">
      <c r="A530" s="6"/>
      <c r="B530" s="6"/>
      <c r="C530" s="6"/>
      <c r="D530" s="6"/>
      <c r="E530" s="6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6"/>
      <c r="AB530" s="24"/>
      <c r="AC530" s="25"/>
      <c r="AD530" s="6"/>
      <c r="AE530" s="6"/>
      <c r="AF530" s="1"/>
      <c r="AG530" s="1"/>
      <c r="AH530" s="1"/>
      <c r="AI530" s="1"/>
      <c r="AJ530" s="1"/>
      <c r="AK530" s="1"/>
      <c r="AL530" s="1"/>
      <c r="AM530" s="1"/>
    </row>
    <row r="531" spans="1:39" ht="14" x14ac:dyDescent="0.15">
      <c r="A531" s="6"/>
      <c r="B531" s="6"/>
      <c r="C531" s="6"/>
      <c r="D531" s="6"/>
      <c r="E531" s="6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6"/>
      <c r="AB531" s="24"/>
      <c r="AC531" s="25"/>
      <c r="AD531" s="6"/>
      <c r="AE531" s="6"/>
      <c r="AF531" s="1"/>
      <c r="AG531" s="1"/>
      <c r="AH531" s="1"/>
      <c r="AI531" s="1"/>
      <c r="AJ531" s="1"/>
      <c r="AK531" s="1"/>
      <c r="AL531" s="1"/>
      <c r="AM531" s="1"/>
    </row>
    <row r="532" spans="1:39" ht="14" x14ac:dyDescent="0.15">
      <c r="A532" s="6"/>
      <c r="B532" s="6"/>
      <c r="C532" s="6"/>
      <c r="D532" s="6"/>
      <c r="E532" s="6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6"/>
      <c r="AB532" s="24"/>
      <c r="AC532" s="25"/>
      <c r="AD532" s="6"/>
      <c r="AE532" s="6"/>
      <c r="AF532" s="1"/>
      <c r="AG532" s="1"/>
      <c r="AH532" s="1"/>
      <c r="AI532" s="1"/>
      <c r="AJ532" s="1"/>
      <c r="AK532" s="1"/>
      <c r="AL532" s="1"/>
      <c r="AM532" s="1"/>
    </row>
    <row r="533" spans="1:39" ht="14" x14ac:dyDescent="0.15">
      <c r="A533" s="6"/>
      <c r="B533" s="6"/>
      <c r="C533" s="6"/>
      <c r="D533" s="6"/>
      <c r="E533" s="6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6"/>
      <c r="AB533" s="24"/>
      <c r="AC533" s="25"/>
      <c r="AD533" s="6"/>
      <c r="AE533" s="6"/>
      <c r="AF533" s="1"/>
      <c r="AG533" s="1"/>
      <c r="AH533" s="1"/>
      <c r="AI533" s="1"/>
      <c r="AJ533" s="1"/>
      <c r="AK533" s="1"/>
      <c r="AL533" s="1"/>
      <c r="AM533" s="1"/>
    </row>
    <row r="534" spans="1:39" ht="14" x14ac:dyDescent="0.15">
      <c r="A534" s="6"/>
      <c r="B534" s="6"/>
      <c r="C534" s="6"/>
      <c r="D534" s="6"/>
      <c r="E534" s="6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6"/>
      <c r="AB534" s="24"/>
      <c r="AC534" s="25"/>
      <c r="AD534" s="6"/>
      <c r="AE534" s="6"/>
      <c r="AF534" s="1"/>
      <c r="AG534" s="1"/>
      <c r="AH534" s="1"/>
      <c r="AI534" s="1"/>
      <c r="AJ534" s="1"/>
      <c r="AK534" s="1"/>
      <c r="AL534" s="1"/>
      <c r="AM534" s="1"/>
    </row>
    <row r="535" spans="1:39" ht="14" x14ac:dyDescent="0.15">
      <c r="A535" s="6"/>
      <c r="B535" s="6"/>
      <c r="C535" s="6"/>
      <c r="D535" s="6"/>
      <c r="E535" s="6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6"/>
      <c r="AB535" s="24"/>
      <c r="AC535" s="25"/>
      <c r="AD535" s="6"/>
      <c r="AE535" s="6"/>
      <c r="AF535" s="1"/>
      <c r="AG535" s="1"/>
      <c r="AH535" s="1"/>
      <c r="AI535" s="1"/>
      <c r="AJ535" s="1"/>
      <c r="AK535" s="1"/>
      <c r="AL535" s="1"/>
      <c r="AM535" s="1"/>
    </row>
    <row r="536" spans="1:39" ht="14" x14ac:dyDescent="0.15">
      <c r="A536" s="6"/>
      <c r="B536" s="6"/>
      <c r="C536" s="6"/>
      <c r="D536" s="6"/>
      <c r="E536" s="6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6"/>
      <c r="AB536" s="24"/>
      <c r="AC536" s="25"/>
      <c r="AD536" s="6"/>
      <c r="AE536" s="6"/>
      <c r="AF536" s="1"/>
      <c r="AG536" s="1"/>
      <c r="AH536" s="1"/>
      <c r="AI536" s="1"/>
      <c r="AJ536" s="1"/>
      <c r="AK536" s="1"/>
      <c r="AL536" s="1"/>
      <c r="AM536" s="1"/>
    </row>
    <row r="537" spans="1:39" ht="14" x14ac:dyDescent="0.15">
      <c r="A537" s="6"/>
      <c r="B537" s="6"/>
      <c r="C537" s="6"/>
      <c r="D537" s="6"/>
      <c r="E537" s="6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6"/>
      <c r="AB537" s="24"/>
      <c r="AC537" s="25"/>
      <c r="AD537" s="6"/>
      <c r="AE537" s="6"/>
      <c r="AF537" s="1"/>
      <c r="AG537" s="1"/>
      <c r="AH537" s="1"/>
      <c r="AI537" s="1"/>
      <c r="AJ537" s="1"/>
      <c r="AK537" s="1"/>
      <c r="AL537" s="1"/>
      <c r="AM537" s="1"/>
    </row>
    <row r="538" spans="1:39" ht="14" x14ac:dyDescent="0.15">
      <c r="A538" s="6"/>
      <c r="B538" s="6"/>
      <c r="C538" s="6"/>
      <c r="D538" s="6"/>
      <c r="E538" s="6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6"/>
      <c r="AB538" s="24"/>
      <c r="AC538" s="25"/>
      <c r="AD538" s="6"/>
      <c r="AE538" s="6"/>
      <c r="AF538" s="1"/>
      <c r="AG538" s="1"/>
      <c r="AH538" s="1"/>
      <c r="AI538" s="1"/>
      <c r="AJ538" s="1"/>
      <c r="AK538" s="1"/>
      <c r="AL538" s="1"/>
      <c r="AM538" s="1"/>
    </row>
    <row r="539" spans="1:39" ht="14" x14ac:dyDescent="0.15">
      <c r="A539" s="6"/>
      <c r="B539" s="6"/>
      <c r="C539" s="6"/>
      <c r="D539" s="6"/>
      <c r="E539" s="6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6"/>
      <c r="AB539" s="24"/>
      <c r="AC539" s="25"/>
      <c r="AD539" s="6"/>
      <c r="AE539" s="6"/>
      <c r="AF539" s="1"/>
      <c r="AG539" s="1"/>
      <c r="AH539" s="1"/>
      <c r="AI539" s="1"/>
      <c r="AJ539" s="1"/>
      <c r="AK539" s="1"/>
      <c r="AL539" s="1"/>
      <c r="AM539" s="1"/>
    </row>
    <row r="540" spans="1:39" ht="14" x14ac:dyDescent="0.15">
      <c r="A540" s="6"/>
      <c r="B540" s="6"/>
      <c r="C540" s="6"/>
      <c r="D540" s="6"/>
      <c r="E540" s="6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6"/>
      <c r="AB540" s="24"/>
      <c r="AC540" s="25"/>
      <c r="AD540" s="6"/>
      <c r="AE540" s="6"/>
      <c r="AF540" s="1"/>
      <c r="AG540" s="1"/>
      <c r="AH540" s="1"/>
      <c r="AI540" s="1"/>
      <c r="AJ540" s="1"/>
      <c r="AK540" s="1"/>
      <c r="AL540" s="1"/>
      <c r="AM540" s="1"/>
    </row>
    <row r="541" spans="1:39" ht="14" x14ac:dyDescent="0.15">
      <c r="A541" s="6"/>
      <c r="B541" s="6"/>
      <c r="C541" s="6"/>
      <c r="D541" s="6"/>
      <c r="E541" s="6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6"/>
      <c r="AB541" s="24"/>
      <c r="AC541" s="25"/>
      <c r="AD541" s="6"/>
      <c r="AE541" s="6"/>
      <c r="AF541" s="1"/>
      <c r="AG541" s="1"/>
      <c r="AH541" s="1"/>
      <c r="AI541" s="1"/>
      <c r="AJ541" s="1"/>
      <c r="AK541" s="1"/>
      <c r="AL541" s="1"/>
      <c r="AM541" s="1"/>
    </row>
    <row r="542" spans="1:39" ht="14" x14ac:dyDescent="0.15">
      <c r="A542" s="6"/>
      <c r="B542" s="6"/>
      <c r="C542" s="6"/>
      <c r="D542" s="6"/>
      <c r="E542" s="6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6"/>
      <c r="AB542" s="24"/>
      <c r="AC542" s="25"/>
      <c r="AD542" s="6"/>
      <c r="AE542" s="6"/>
      <c r="AF542" s="1"/>
      <c r="AG542" s="1"/>
      <c r="AH542" s="1"/>
      <c r="AI542" s="1"/>
      <c r="AJ542" s="1"/>
      <c r="AK542" s="1"/>
      <c r="AL542" s="1"/>
      <c r="AM542" s="1"/>
    </row>
    <row r="543" spans="1:39" ht="14" x14ac:dyDescent="0.15">
      <c r="A543" s="6"/>
      <c r="B543" s="6"/>
      <c r="C543" s="6"/>
      <c r="D543" s="6"/>
      <c r="E543" s="6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6"/>
      <c r="AB543" s="24"/>
      <c r="AC543" s="25"/>
      <c r="AD543" s="6"/>
      <c r="AE543" s="6"/>
      <c r="AF543" s="1"/>
      <c r="AG543" s="1"/>
      <c r="AH543" s="1"/>
      <c r="AI543" s="1"/>
      <c r="AJ543" s="1"/>
      <c r="AK543" s="1"/>
      <c r="AL543" s="1"/>
      <c r="AM543" s="1"/>
    </row>
    <row r="544" spans="1:39" ht="14" x14ac:dyDescent="0.15">
      <c r="A544" s="6"/>
      <c r="B544" s="6"/>
      <c r="C544" s="6"/>
      <c r="D544" s="6"/>
      <c r="E544" s="6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6"/>
      <c r="AB544" s="24"/>
      <c r="AC544" s="25"/>
      <c r="AD544" s="6"/>
      <c r="AE544" s="6"/>
      <c r="AF544" s="1"/>
      <c r="AG544" s="1"/>
      <c r="AH544" s="1"/>
      <c r="AI544" s="1"/>
      <c r="AJ544" s="1"/>
      <c r="AK544" s="1"/>
      <c r="AL544" s="1"/>
      <c r="AM544" s="1"/>
    </row>
    <row r="545" spans="1:39" ht="14" x14ac:dyDescent="0.15">
      <c r="A545" s="6"/>
      <c r="B545" s="6"/>
      <c r="C545" s="6"/>
      <c r="D545" s="6"/>
      <c r="E545" s="6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6"/>
      <c r="AB545" s="24"/>
      <c r="AC545" s="25"/>
      <c r="AD545" s="6"/>
      <c r="AE545" s="6"/>
      <c r="AF545" s="1"/>
      <c r="AG545" s="1"/>
      <c r="AH545" s="1"/>
      <c r="AI545" s="1"/>
      <c r="AJ545" s="1"/>
      <c r="AK545" s="1"/>
      <c r="AL545" s="1"/>
      <c r="AM545" s="1"/>
    </row>
    <row r="546" spans="1:39" ht="14" x14ac:dyDescent="0.15">
      <c r="A546" s="6"/>
      <c r="B546" s="6"/>
      <c r="C546" s="6"/>
      <c r="D546" s="6"/>
      <c r="E546" s="6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6"/>
      <c r="AB546" s="24"/>
      <c r="AC546" s="25"/>
      <c r="AD546" s="6"/>
      <c r="AE546" s="6"/>
      <c r="AF546" s="1"/>
      <c r="AG546" s="1"/>
      <c r="AH546" s="1"/>
      <c r="AI546" s="1"/>
      <c r="AJ546" s="1"/>
      <c r="AK546" s="1"/>
      <c r="AL546" s="1"/>
      <c r="AM546" s="1"/>
    </row>
    <row r="547" spans="1:39" ht="14" x14ac:dyDescent="0.15">
      <c r="A547" s="6"/>
      <c r="B547" s="6"/>
      <c r="C547" s="6"/>
      <c r="D547" s="6"/>
      <c r="E547" s="6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6"/>
      <c r="AB547" s="24"/>
      <c r="AC547" s="25"/>
      <c r="AD547" s="6"/>
      <c r="AE547" s="6"/>
      <c r="AF547" s="1"/>
      <c r="AG547" s="1"/>
      <c r="AH547" s="1"/>
      <c r="AI547" s="1"/>
      <c r="AJ547" s="1"/>
      <c r="AK547" s="1"/>
      <c r="AL547" s="1"/>
      <c r="AM547" s="1"/>
    </row>
    <row r="548" spans="1:39" ht="14" x14ac:dyDescent="0.15">
      <c r="A548" s="6"/>
      <c r="B548" s="6"/>
      <c r="C548" s="6"/>
      <c r="D548" s="6"/>
      <c r="E548" s="6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6"/>
      <c r="AB548" s="24"/>
      <c r="AC548" s="25"/>
      <c r="AD548" s="6"/>
      <c r="AE548" s="6"/>
      <c r="AF548" s="1"/>
      <c r="AG548" s="1"/>
      <c r="AH548" s="1"/>
      <c r="AI548" s="1"/>
      <c r="AJ548" s="1"/>
      <c r="AK548" s="1"/>
      <c r="AL548" s="1"/>
      <c r="AM548" s="1"/>
    </row>
    <row r="549" spans="1:39" ht="14" x14ac:dyDescent="0.15">
      <c r="A549" s="6"/>
      <c r="B549" s="6"/>
      <c r="C549" s="6"/>
      <c r="D549" s="6"/>
      <c r="E549" s="6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6"/>
      <c r="AB549" s="24"/>
      <c r="AC549" s="25"/>
      <c r="AD549" s="6"/>
      <c r="AE549" s="6"/>
      <c r="AF549" s="1"/>
      <c r="AG549" s="1"/>
      <c r="AH549" s="1"/>
      <c r="AI549" s="1"/>
      <c r="AJ549" s="1"/>
      <c r="AK549" s="1"/>
      <c r="AL549" s="1"/>
      <c r="AM549" s="1"/>
    </row>
    <row r="550" spans="1:39" ht="14" x14ac:dyDescent="0.15">
      <c r="A550" s="6"/>
      <c r="B550" s="6"/>
      <c r="C550" s="6"/>
      <c r="D550" s="6"/>
      <c r="E550" s="6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6"/>
      <c r="AB550" s="24"/>
      <c r="AC550" s="25"/>
      <c r="AD550" s="6"/>
      <c r="AE550" s="6"/>
      <c r="AF550" s="1"/>
      <c r="AG550" s="1"/>
      <c r="AH550" s="1"/>
      <c r="AI550" s="1"/>
      <c r="AJ550" s="1"/>
      <c r="AK550" s="1"/>
      <c r="AL550" s="1"/>
      <c r="AM550" s="1"/>
    </row>
    <row r="551" spans="1:39" ht="14" x14ac:dyDescent="0.15">
      <c r="A551" s="6"/>
      <c r="B551" s="6"/>
      <c r="C551" s="6"/>
      <c r="D551" s="6"/>
      <c r="E551" s="6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6"/>
      <c r="AB551" s="24"/>
      <c r="AC551" s="25"/>
      <c r="AD551" s="6"/>
      <c r="AE551" s="6"/>
      <c r="AF551" s="1"/>
      <c r="AG551" s="1"/>
      <c r="AH551" s="1"/>
      <c r="AI551" s="1"/>
      <c r="AJ551" s="1"/>
      <c r="AK551" s="1"/>
      <c r="AL551" s="1"/>
      <c r="AM551" s="1"/>
    </row>
    <row r="552" spans="1:39" ht="14" x14ac:dyDescent="0.15">
      <c r="A552" s="6"/>
      <c r="B552" s="6"/>
      <c r="C552" s="6"/>
      <c r="D552" s="6"/>
      <c r="E552" s="6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6"/>
      <c r="AB552" s="24"/>
      <c r="AC552" s="25"/>
      <c r="AD552" s="6"/>
      <c r="AE552" s="6"/>
      <c r="AF552" s="1"/>
      <c r="AG552" s="1"/>
      <c r="AH552" s="1"/>
      <c r="AI552" s="1"/>
      <c r="AJ552" s="1"/>
      <c r="AK552" s="1"/>
      <c r="AL552" s="1"/>
      <c r="AM552" s="1"/>
    </row>
    <row r="553" spans="1:39" ht="14" x14ac:dyDescent="0.15">
      <c r="A553" s="6"/>
      <c r="B553" s="6"/>
      <c r="C553" s="6"/>
      <c r="D553" s="6"/>
      <c r="E553" s="6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6"/>
      <c r="AB553" s="24"/>
      <c r="AC553" s="25"/>
      <c r="AD553" s="6"/>
      <c r="AE553" s="6"/>
      <c r="AF553" s="1"/>
      <c r="AG553" s="1"/>
      <c r="AH553" s="1"/>
      <c r="AI553" s="1"/>
      <c r="AJ553" s="1"/>
      <c r="AK553" s="1"/>
      <c r="AL553" s="1"/>
      <c r="AM553" s="1"/>
    </row>
    <row r="554" spans="1:39" ht="14" x14ac:dyDescent="0.15">
      <c r="A554" s="6"/>
      <c r="B554" s="6"/>
      <c r="C554" s="6"/>
      <c r="D554" s="6"/>
      <c r="E554" s="6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6"/>
      <c r="AB554" s="24"/>
      <c r="AC554" s="25"/>
      <c r="AD554" s="6"/>
      <c r="AE554" s="6"/>
      <c r="AF554" s="1"/>
      <c r="AG554" s="1"/>
      <c r="AH554" s="1"/>
      <c r="AI554" s="1"/>
      <c r="AJ554" s="1"/>
      <c r="AK554" s="1"/>
      <c r="AL554" s="1"/>
      <c r="AM554" s="1"/>
    </row>
    <row r="555" spans="1:39" ht="14" x14ac:dyDescent="0.15">
      <c r="A555" s="6"/>
      <c r="B555" s="6"/>
      <c r="C555" s="6"/>
      <c r="D555" s="6"/>
      <c r="E555" s="6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6"/>
      <c r="AB555" s="24"/>
      <c r="AC555" s="25"/>
      <c r="AD555" s="6"/>
      <c r="AE555" s="6"/>
      <c r="AF555" s="1"/>
      <c r="AG555" s="1"/>
      <c r="AH555" s="1"/>
      <c r="AI555" s="1"/>
      <c r="AJ555" s="1"/>
      <c r="AK555" s="1"/>
      <c r="AL555" s="1"/>
      <c r="AM555" s="1"/>
    </row>
    <row r="556" spans="1:39" ht="14" x14ac:dyDescent="0.15">
      <c r="A556" s="6"/>
      <c r="B556" s="6"/>
      <c r="C556" s="6"/>
      <c r="D556" s="6"/>
      <c r="E556" s="6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6"/>
      <c r="AB556" s="24"/>
      <c r="AC556" s="25"/>
      <c r="AD556" s="6"/>
      <c r="AE556" s="6"/>
      <c r="AF556" s="1"/>
      <c r="AG556" s="1"/>
      <c r="AH556" s="1"/>
      <c r="AI556" s="1"/>
      <c r="AJ556" s="1"/>
      <c r="AK556" s="1"/>
      <c r="AL556" s="1"/>
      <c r="AM556" s="1"/>
    </row>
    <row r="557" spans="1:39" ht="14" x14ac:dyDescent="0.15">
      <c r="A557" s="6"/>
      <c r="B557" s="6"/>
      <c r="C557" s="6"/>
      <c r="D557" s="6"/>
      <c r="E557" s="6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6"/>
      <c r="AB557" s="24"/>
      <c r="AC557" s="25"/>
      <c r="AD557" s="6"/>
      <c r="AE557" s="6"/>
      <c r="AF557" s="1"/>
      <c r="AG557" s="1"/>
      <c r="AH557" s="1"/>
      <c r="AI557" s="1"/>
      <c r="AJ557" s="1"/>
      <c r="AK557" s="1"/>
      <c r="AL557" s="1"/>
      <c r="AM557" s="1"/>
    </row>
    <row r="558" spans="1:39" ht="14" x14ac:dyDescent="0.15">
      <c r="A558" s="6"/>
      <c r="B558" s="6"/>
      <c r="C558" s="6"/>
      <c r="D558" s="6"/>
      <c r="E558" s="6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6"/>
      <c r="AB558" s="24"/>
      <c r="AC558" s="25"/>
      <c r="AD558" s="6"/>
      <c r="AE558" s="6"/>
      <c r="AF558" s="1"/>
      <c r="AG558" s="1"/>
      <c r="AH558" s="1"/>
      <c r="AI558" s="1"/>
      <c r="AJ558" s="1"/>
      <c r="AK558" s="1"/>
      <c r="AL558" s="1"/>
      <c r="AM558" s="1"/>
    </row>
    <row r="559" spans="1:39" ht="14" x14ac:dyDescent="0.15">
      <c r="A559" s="6"/>
      <c r="B559" s="6"/>
      <c r="C559" s="6"/>
      <c r="D559" s="6"/>
      <c r="E559" s="6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6"/>
      <c r="AB559" s="24"/>
      <c r="AC559" s="25"/>
      <c r="AD559" s="6"/>
      <c r="AE559" s="6"/>
      <c r="AF559" s="1"/>
      <c r="AG559" s="1"/>
      <c r="AH559" s="1"/>
      <c r="AI559" s="1"/>
      <c r="AJ559" s="1"/>
      <c r="AK559" s="1"/>
      <c r="AL559" s="1"/>
      <c r="AM559" s="1"/>
    </row>
    <row r="560" spans="1:39" ht="14" x14ac:dyDescent="0.15">
      <c r="A560" s="6"/>
      <c r="B560" s="6"/>
      <c r="C560" s="6"/>
      <c r="D560" s="6"/>
      <c r="E560" s="6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6"/>
      <c r="AB560" s="24"/>
      <c r="AC560" s="25"/>
      <c r="AD560" s="6"/>
      <c r="AE560" s="6"/>
      <c r="AF560" s="1"/>
      <c r="AG560" s="1"/>
      <c r="AH560" s="1"/>
      <c r="AI560" s="1"/>
      <c r="AJ560" s="1"/>
      <c r="AK560" s="1"/>
      <c r="AL560" s="1"/>
      <c r="AM560" s="1"/>
    </row>
    <row r="561" spans="1:39" ht="14" x14ac:dyDescent="0.15">
      <c r="A561" s="6"/>
      <c r="B561" s="6"/>
      <c r="C561" s="6"/>
      <c r="D561" s="6"/>
      <c r="E561" s="6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6"/>
      <c r="AB561" s="24"/>
      <c r="AC561" s="25"/>
      <c r="AD561" s="6"/>
      <c r="AE561" s="6"/>
      <c r="AF561" s="1"/>
      <c r="AG561" s="1"/>
      <c r="AH561" s="1"/>
      <c r="AI561" s="1"/>
      <c r="AJ561" s="1"/>
      <c r="AK561" s="1"/>
      <c r="AL561" s="1"/>
      <c r="AM561" s="1"/>
    </row>
    <row r="562" spans="1:39" ht="14" x14ac:dyDescent="0.15">
      <c r="A562" s="6"/>
      <c r="B562" s="6"/>
      <c r="C562" s="6"/>
      <c r="D562" s="6"/>
      <c r="E562" s="6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6"/>
      <c r="AB562" s="24"/>
      <c r="AC562" s="25"/>
      <c r="AD562" s="6"/>
      <c r="AE562" s="6"/>
      <c r="AF562" s="1"/>
      <c r="AG562" s="1"/>
      <c r="AH562" s="1"/>
      <c r="AI562" s="1"/>
      <c r="AJ562" s="1"/>
      <c r="AK562" s="1"/>
      <c r="AL562" s="1"/>
      <c r="AM562" s="1"/>
    </row>
    <row r="563" spans="1:39" ht="14" x14ac:dyDescent="0.15">
      <c r="A563" s="6"/>
      <c r="B563" s="6"/>
      <c r="C563" s="6"/>
      <c r="D563" s="6"/>
      <c r="E563" s="6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6"/>
      <c r="AB563" s="24"/>
      <c r="AC563" s="25"/>
      <c r="AD563" s="6"/>
      <c r="AE563" s="6"/>
      <c r="AF563" s="1"/>
      <c r="AG563" s="1"/>
      <c r="AH563" s="1"/>
      <c r="AI563" s="1"/>
      <c r="AJ563" s="1"/>
      <c r="AK563" s="1"/>
      <c r="AL563" s="1"/>
      <c r="AM563" s="1"/>
    </row>
    <row r="564" spans="1:39" ht="14" x14ac:dyDescent="0.15">
      <c r="A564" s="6"/>
      <c r="B564" s="6"/>
      <c r="C564" s="6"/>
      <c r="D564" s="6"/>
      <c r="E564" s="6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6"/>
      <c r="AB564" s="24"/>
      <c r="AC564" s="25"/>
      <c r="AD564" s="6"/>
      <c r="AE564" s="6"/>
      <c r="AF564" s="1"/>
      <c r="AG564" s="1"/>
      <c r="AH564" s="1"/>
      <c r="AI564" s="1"/>
      <c r="AJ564" s="1"/>
      <c r="AK564" s="1"/>
      <c r="AL564" s="1"/>
      <c r="AM564" s="1"/>
    </row>
    <row r="565" spans="1:39" ht="14" x14ac:dyDescent="0.15">
      <c r="A565" s="6"/>
      <c r="B565" s="6"/>
      <c r="C565" s="6"/>
      <c r="D565" s="6"/>
      <c r="E565" s="6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6"/>
      <c r="AB565" s="24"/>
      <c r="AC565" s="25"/>
      <c r="AD565" s="6"/>
      <c r="AE565" s="6"/>
      <c r="AF565" s="1"/>
      <c r="AG565" s="1"/>
      <c r="AH565" s="1"/>
      <c r="AI565" s="1"/>
      <c r="AJ565" s="1"/>
      <c r="AK565" s="1"/>
      <c r="AL565" s="1"/>
      <c r="AM565" s="1"/>
    </row>
    <row r="566" spans="1:39" ht="14" x14ac:dyDescent="0.15">
      <c r="A566" s="6"/>
      <c r="B566" s="6"/>
      <c r="C566" s="6"/>
      <c r="D566" s="6"/>
      <c r="E566" s="6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6"/>
      <c r="AB566" s="24"/>
      <c r="AC566" s="25"/>
      <c r="AD566" s="6"/>
      <c r="AE566" s="6"/>
      <c r="AF566" s="1"/>
      <c r="AG566" s="1"/>
      <c r="AH566" s="1"/>
      <c r="AI566" s="1"/>
      <c r="AJ566" s="1"/>
      <c r="AK566" s="1"/>
      <c r="AL566" s="1"/>
      <c r="AM566" s="1"/>
    </row>
    <row r="567" spans="1:39" ht="14" x14ac:dyDescent="0.15">
      <c r="A567" s="6"/>
      <c r="B567" s="6"/>
      <c r="C567" s="6"/>
      <c r="D567" s="6"/>
      <c r="E567" s="6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6"/>
      <c r="AB567" s="24"/>
      <c r="AC567" s="25"/>
      <c r="AD567" s="6"/>
      <c r="AE567" s="6"/>
      <c r="AF567" s="1"/>
      <c r="AG567" s="1"/>
      <c r="AH567" s="1"/>
      <c r="AI567" s="1"/>
      <c r="AJ567" s="1"/>
      <c r="AK567" s="1"/>
      <c r="AL567" s="1"/>
      <c r="AM567" s="1"/>
    </row>
    <row r="568" spans="1:39" ht="14" x14ac:dyDescent="0.15">
      <c r="A568" s="6"/>
      <c r="B568" s="6"/>
      <c r="C568" s="6"/>
      <c r="D568" s="6"/>
      <c r="E568" s="6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6"/>
      <c r="AB568" s="24"/>
      <c r="AC568" s="25"/>
      <c r="AD568" s="6"/>
      <c r="AE568" s="6"/>
      <c r="AF568" s="1"/>
      <c r="AG568" s="1"/>
      <c r="AH568" s="1"/>
      <c r="AI568" s="1"/>
      <c r="AJ568" s="1"/>
      <c r="AK568" s="1"/>
      <c r="AL568" s="1"/>
      <c r="AM568" s="1"/>
    </row>
    <row r="569" spans="1:39" ht="14" x14ac:dyDescent="0.15">
      <c r="A569" s="6"/>
      <c r="B569" s="6"/>
      <c r="C569" s="6"/>
      <c r="D569" s="6"/>
      <c r="E569" s="6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6"/>
      <c r="AB569" s="24"/>
      <c r="AC569" s="25"/>
      <c r="AD569" s="6"/>
      <c r="AE569" s="6"/>
      <c r="AF569" s="1"/>
      <c r="AG569" s="1"/>
      <c r="AH569" s="1"/>
      <c r="AI569" s="1"/>
      <c r="AJ569" s="1"/>
      <c r="AK569" s="1"/>
      <c r="AL569" s="1"/>
      <c r="AM569" s="1"/>
    </row>
    <row r="570" spans="1:39" ht="14" x14ac:dyDescent="0.15">
      <c r="A570" s="6"/>
      <c r="B570" s="6"/>
      <c r="C570" s="6"/>
      <c r="D570" s="6"/>
      <c r="E570" s="6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6"/>
      <c r="AB570" s="24"/>
      <c r="AC570" s="25"/>
      <c r="AD570" s="6"/>
      <c r="AE570" s="6"/>
      <c r="AF570" s="1"/>
      <c r="AG570" s="1"/>
      <c r="AH570" s="1"/>
      <c r="AI570" s="1"/>
      <c r="AJ570" s="1"/>
      <c r="AK570" s="1"/>
      <c r="AL570" s="1"/>
      <c r="AM570" s="1"/>
    </row>
    <row r="571" spans="1:39" ht="14" x14ac:dyDescent="0.15">
      <c r="A571" s="6"/>
      <c r="B571" s="6"/>
      <c r="C571" s="6"/>
      <c r="D571" s="6"/>
      <c r="E571" s="6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6"/>
      <c r="AB571" s="24"/>
      <c r="AC571" s="25"/>
      <c r="AD571" s="6"/>
      <c r="AE571" s="6"/>
      <c r="AF571" s="1"/>
      <c r="AG571" s="1"/>
      <c r="AH571" s="1"/>
      <c r="AI571" s="1"/>
      <c r="AJ571" s="1"/>
      <c r="AK571" s="1"/>
      <c r="AL571" s="1"/>
      <c r="AM571" s="1"/>
    </row>
    <row r="572" spans="1:39" ht="14" x14ac:dyDescent="0.15">
      <c r="A572" s="6"/>
      <c r="B572" s="6"/>
      <c r="C572" s="6"/>
      <c r="D572" s="6"/>
      <c r="E572" s="6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6"/>
      <c r="AB572" s="24"/>
      <c r="AC572" s="25"/>
      <c r="AD572" s="6"/>
      <c r="AE572" s="6"/>
      <c r="AF572" s="1"/>
      <c r="AG572" s="1"/>
      <c r="AH572" s="1"/>
      <c r="AI572" s="1"/>
      <c r="AJ572" s="1"/>
      <c r="AK572" s="1"/>
      <c r="AL572" s="1"/>
      <c r="AM572" s="1"/>
    </row>
    <row r="573" spans="1:39" ht="14" x14ac:dyDescent="0.15">
      <c r="A573" s="6"/>
      <c r="B573" s="6"/>
      <c r="C573" s="6"/>
      <c r="D573" s="6"/>
      <c r="E573" s="6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6"/>
      <c r="AB573" s="24"/>
      <c r="AC573" s="25"/>
      <c r="AD573" s="6"/>
      <c r="AE573" s="6"/>
      <c r="AF573" s="1"/>
      <c r="AG573" s="1"/>
      <c r="AH573" s="1"/>
      <c r="AI573" s="1"/>
      <c r="AJ573" s="1"/>
      <c r="AK573" s="1"/>
      <c r="AL573" s="1"/>
      <c r="AM573" s="1"/>
    </row>
    <row r="574" spans="1:39" ht="14" x14ac:dyDescent="0.15">
      <c r="A574" s="6"/>
      <c r="B574" s="6"/>
      <c r="C574" s="6"/>
      <c r="D574" s="6"/>
      <c r="E574" s="6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6"/>
      <c r="AB574" s="24"/>
      <c r="AC574" s="25"/>
      <c r="AD574" s="6"/>
      <c r="AE574" s="6"/>
      <c r="AF574" s="1"/>
      <c r="AG574" s="1"/>
      <c r="AH574" s="1"/>
      <c r="AI574" s="1"/>
      <c r="AJ574" s="1"/>
      <c r="AK574" s="1"/>
      <c r="AL574" s="1"/>
      <c r="AM574" s="1"/>
    </row>
    <row r="575" spans="1:39" ht="14" x14ac:dyDescent="0.15">
      <c r="A575" s="6"/>
      <c r="B575" s="6"/>
      <c r="C575" s="6"/>
      <c r="D575" s="6"/>
      <c r="E575" s="6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6"/>
      <c r="AB575" s="24"/>
      <c r="AC575" s="25"/>
      <c r="AD575" s="6"/>
      <c r="AE575" s="6"/>
      <c r="AF575" s="1"/>
      <c r="AG575" s="1"/>
      <c r="AH575" s="1"/>
      <c r="AI575" s="1"/>
      <c r="AJ575" s="1"/>
      <c r="AK575" s="1"/>
      <c r="AL575" s="1"/>
      <c r="AM575" s="1"/>
    </row>
    <row r="576" spans="1:39" ht="14" x14ac:dyDescent="0.15">
      <c r="A576" s="6"/>
      <c r="B576" s="6"/>
      <c r="C576" s="6"/>
      <c r="D576" s="6"/>
      <c r="E576" s="6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6"/>
      <c r="AB576" s="24"/>
      <c r="AC576" s="25"/>
      <c r="AD576" s="6"/>
      <c r="AE576" s="6"/>
      <c r="AF576" s="1"/>
      <c r="AG576" s="1"/>
      <c r="AH576" s="1"/>
      <c r="AI576" s="1"/>
      <c r="AJ576" s="1"/>
      <c r="AK576" s="1"/>
      <c r="AL576" s="1"/>
      <c r="AM576" s="1"/>
    </row>
    <row r="577" spans="1:39" ht="14" x14ac:dyDescent="0.15">
      <c r="A577" s="6"/>
      <c r="B577" s="6"/>
      <c r="C577" s="6"/>
      <c r="D577" s="6"/>
      <c r="E577" s="6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6"/>
      <c r="AB577" s="24"/>
      <c r="AC577" s="25"/>
      <c r="AD577" s="6"/>
      <c r="AE577" s="6"/>
      <c r="AF577" s="1"/>
      <c r="AG577" s="1"/>
      <c r="AH577" s="1"/>
      <c r="AI577" s="1"/>
      <c r="AJ577" s="1"/>
      <c r="AK577" s="1"/>
      <c r="AL577" s="1"/>
      <c r="AM577" s="1"/>
    </row>
    <row r="578" spans="1:39" ht="14" x14ac:dyDescent="0.15">
      <c r="A578" s="6"/>
      <c r="B578" s="6"/>
      <c r="C578" s="6"/>
      <c r="D578" s="6"/>
      <c r="E578" s="6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6"/>
      <c r="AB578" s="24"/>
      <c r="AC578" s="25"/>
      <c r="AD578" s="6"/>
      <c r="AE578" s="6"/>
      <c r="AF578" s="1"/>
      <c r="AG578" s="1"/>
      <c r="AH578" s="1"/>
      <c r="AI578" s="1"/>
      <c r="AJ578" s="1"/>
      <c r="AK578" s="1"/>
      <c r="AL578" s="1"/>
      <c r="AM578" s="1"/>
    </row>
    <row r="579" spans="1:39" ht="14" x14ac:dyDescent="0.15">
      <c r="A579" s="6"/>
      <c r="B579" s="6"/>
      <c r="C579" s="6"/>
      <c r="D579" s="6"/>
      <c r="E579" s="6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6"/>
      <c r="AB579" s="24"/>
      <c r="AC579" s="25"/>
      <c r="AD579" s="6"/>
      <c r="AE579" s="6"/>
      <c r="AF579" s="1"/>
      <c r="AG579" s="1"/>
      <c r="AH579" s="1"/>
      <c r="AI579" s="1"/>
      <c r="AJ579" s="1"/>
      <c r="AK579" s="1"/>
      <c r="AL579" s="1"/>
      <c r="AM579" s="1"/>
    </row>
    <row r="580" spans="1:39" ht="14" x14ac:dyDescent="0.15">
      <c r="A580" s="6"/>
      <c r="B580" s="6"/>
      <c r="C580" s="6"/>
      <c r="D580" s="6"/>
      <c r="E580" s="6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6"/>
      <c r="AB580" s="24"/>
      <c r="AC580" s="25"/>
      <c r="AD580" s="6"/>
      <c r="AE580" s="6"/>
      <c r="AF580" s="1"/>
      <c r="AG580" s="1"/>
      <c r="AH580" s="1"/>
      <c r="AI580" s="1"/>
      <c r="AJ580" s="1"/>
      <c r="AK580" s="1"/>
      <c r="AL580" s="1"/>
      <c r="AM580" s="1"/>
    </row>
    <row r="581" spans="1:39" ht="14" x14ac:dyDescent="0.15">
      <c r="A581" s="6"/>
      <c r="B581" s="6"/>
      <c r="C581" s="6"/>
      <c r="D581" s="6"/>
      <c r="E581" s="6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6"/>
      <c r="AB581" s="24"/>
      <c r="AC581" s="25"/>
      <c r="AD581" s="6"/>
      <c r="AE581" s="6"/>
      <c r="AF581" s="1"/>
      <c r="AG581" s="1"/>
      <c r="AH581" s="1"/>
      <c r="AI581" s="1"/>
      <c r="AJ581" s="1"/>
      <c r="AK581" s="1"/>
      <c r="AL581" s="1"/>
      <c r="AM581" s="1"/>
    </row>
    <row r="582" spans="1:39" ht="14" x14ac:dyDescent="0.15">
      <c r="A582" s="6"/>
      <c r="B582" s="6"/>
      <c r="C582" s="6"/>
      <c r="D582" s="6"/>
      <c r="E582" s="6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6"/>
      <c r="AB582" s="24"/>
      <c r="AC582" s="25"/>
      <c r="AD582" s="6"/>
      <c r="AE582" s="6"/>
      <c r="AF582" s="1"/>
      <c r="AG582" s="1"/>
      <c r="AH582" s="1"/>
      <c r="AI582" s="1"/>
      <c r="AJ582" s="1"/>
      <c r="AK582" s="1"/>
      <c r="AL582" s="1"/>
      <c r="AM582" s="1"/>
    </row>
    <row r="583" spans="1:39" ht="14" x14ac:dyDescent="0.15">
      <c r="A583" s="6"/>
      <c r="B583" s="6"/>
      <c r="C583" s="6"/>
      <c r="D583" s="6"/>
      <c r="E583" s="6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6"/>
      <c r="AB583" s="24"/>
      <c r="AC583" s="25"/>
      <c r="AD583" s="6"/>
      <c r="AE583" s="6"/>
      <c r="AF583" s="1"/>
      <c r="AG583" s="1"/>
      <c r="AH583" s="1"/>
      <c r="AI583" s="1"/>
      <c r="AJ583" s="1"/>
      <c r="AK583" s="1"/>
      <c r="AL583" s="1"/>
      <c r="AM583" s="1"/>
    </row>
    <row r="584" spans="1:39" ht="14" x14ac:dyDescent="0.15">
      <c r="A584" s="6"/>
      <c r="B584" s="6"/>
      <c r="C584" s="6"/>
      <c r="D584" s="6"/>
      <c r="E584" s="6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6"/>
      <c r="AB584" s="24"/>
      <c r="AC584" s="25"/>
      <c r="AD584" s="6"/>
      <c r="AE584" s="6"/>
      <c r="AF584" s="1"/>
      <c r="AG584" s="1"/>
      <c r="AH584" s="1"/>
      <c r="AI584" s="1"/>
      <c r="AJ584" s="1"/>
      <c r="AK584" s="1"/>
      <c r="AL584" s="1"/>
      <c r="AM584" s="1"/>
    </row>
    <row r="585" spans="1:39" ht="14" x14ac:dyDescent="0.15">
      <c r="A585" s="6"/>
      <c r="B585" s="6"/>
      <c r="C585" s="6"/>
      <c r="D585" s="6"/>
      <c r="E585" s="6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6"/>
      <c r="AB585" s="24"/>
      <c r="AC585" s="25"/>
      <c r="AD585" s="6"/>
      <c r="AE585" s="6"/>
      <c r="AF585" s="1"/>
      <c r="AG585" s="1"/>
      <c r="AH585" s="1"/>
      <c r="AI585" s="1"/>
      <c r="AJ585" s="1"/>
      <c r="AK585" s="1"/>
      <c r="AL585" s="1"/>
      <c r="AM585" s="1"/>
    </row>
    <row r="586" spans="1:39" ht="14" x14ac:dyDescent="0.15">
      <c r="A586" s="6"/>
      <c r="B586" s="6"/>
      <c r="C586" s="6"/>
      <c r="D586" s="6"/>
      <c r="E586" s="6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6"/>
      <c r="AB586" s="24"/>
      <c r="AC586" s="25"/>
      <c r="AD586" s="6"/>
      <c r="AE586" s="6"/>
      <c r="AF586" s="1"/>
      <c r="AG586" s="1"/>
      <c r="AH586" s="1"/>
      <c r="AI586" s="1"/>
      <c r="AJ586" s="1"/>
      <c r="AK586" s="1"/>
      <c r="AL586" s="1"/>
      <c r="AM586" s="1"/>
    </row>
    <row r="587" spans="1:39" ht="14" x14ac:dyDescent="0.15">
      <c r="A587" s="6"/>
      <c r="B587" s="6"/>
      <c r="C587" s="6"/>
      <c r="D587" s="6"/>
      <c r="E587" s="6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6"/>
      <c r="AB587" s="24"/>
      <c r="AC587" s="25"/>
      <c r="AD587" s="6"/>
      <c r="AE587" s="6"/>
      <c r="AF587" s="1"/>
      <c r="AG587" s="1"/>
      <c r="AH587" s="1"/>
      <c r="AI587" s="1"/>
      <c r="AJ587" s="1"/>
      <c r="AK587" s="1"/>
      <c r="AL587" s="1"/>
      <c r="AM587" s="1"/>
    </row>
    <row r="588" spans="1:39" ht="14" x14ac:dyDescent="0.15">
      <c r="A588" s="6"/>
      <c r="B588" s="6"/>
      <c r="C588" s="6"/>
      <c r="D588" s="6"/>
      <c r="E588" s="6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6"/>
      <c r="AB588" s="24"/>
      <c r="AC588" s="25"/>
      <c r="AD588" s="6"/>
      <c r="AE588" s="6"/>
      <c r="AF588" s="1"/>
      <c r="AG588" s="1"/>
      <c r="AH588" s="1"/>
      <c r="AI588" s="1"/>
      <c r="AJ588" s="1"/>
      <c r="AK588" s="1"/>
      <c r="AL588" s="1"/>
      <c r="AM588" s="1"/>
    </row>
    <row r="589" spans="1:39" ht="14" x14ac:dyDescent="0.15">
      <c r="A589" s="6"/>
      <c r="B589" s="6"/>
      <c r="C589" s="6"/>
      <c r="D589" s="6"/>
      <c r="E589" s="6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6"/>
      <c r="AB589" s="24"/>
      <c r="AC589" s="25"/>
      <c r="AD589" s="6"/>
      <c r="AE589" s="6"/>
      <c r="AF589" s="1"/>
      <c r="AG589" s="1"/>
      <c r="AH589" s="1"/>
      <c r="AI589" s="1"/>
      <c r="AJ589" s="1"/>
      <c r="AK589" s="1"/>
      <c r="AL589" s="1"/>
      <c r="AM589" s="1"/>
    </row>
    <row r="590" spans="1:39" ht="14" x14ac:dyDescent="0.15">
      <c r="A590" s="6"/>
      <c r="B590" s="6"/>
      <c r="C590" s="6"/>
      <c r="D590" s="6"/>
      <c r="E590" s="6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6"/>
      <c r="AB590" s="24"/>
      <c r="AC590" s="25"/>
      <c r="AD590" s="6"/>
      <c r="AE590" s="6"/>
      <c r="AF590" s="1"/>
      <c r="AG590" s="1"/>
      <c r="AH590" s="1"/>
      <c r="AI590" s="1"/>
      <c r="AJ590" s="1"/>
      <c r="AK590" s="1"/>
      <c r="AL590" s="1"/>
      <c r="AM590" s="1"/>
    </row>
    <row r="591" spans="1:39" ht="14" x14ac:dyDescent="0.15">
      <c r="A591" s="6"/>
      <c r="B591" s="6"/>
      <c r="C591" s="6"/>
      <c r="D591" s="6"/>
      <c r="E591" s="6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6"/>
      <c r="AB591" s="24"/>
      <c r="AC591" s="25"/>
      <c r="AD591" s="6"/>
      <c r="AE591" s="6"/>
      <c r="AF591" s="1"/>
      <c r="AG591" s="1"/>
      <c r="AH591" s="1"/>
      <c r="AI591" s="1"/>
      <c r="AJ591" s="1"/>
      <c r="AK591" s="1"/>
      <c r="AL591" s="1"/>
      <c r="AM591" s="1"/>
    </row>
    <row r="592" spans="1:39" ht="14" x14ac:dyDescent="0.15">
      <c r="A592" s="1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1"/>
      <c r="AB592" s="2"/>
      <c r="AC592" s="3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4" x14ac:dyDescent="0.15">
      <c r="A593" s="1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1"/>
      <c r="AB593" s="2"/>
      <c r="AC593" s="3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4" x14ac:dyDescent="0.15">
      <c r="A594" s="1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1"/>
      <c r="AB594" s="2"/>
      <c r="AC594" s="3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4" x14ac:dyDescent="0.15">
      <c r="A595" s="1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1"/>
      <c r="AB595" s="2"/>
      <c r="AC595" s="3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4" x14ac:dyDescent="0.15">
      <c r="A596" s="1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1"/>
      <c r="AB596" s="2"/>
      <c r="AC596" s="3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4" x14ac:dyDescent="0.15">
      <c r="A597" s="1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1"/>
      <c r="AB597" s="2"/>
      <c r="AC597" s="3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4" x14ac:dyDescent="0.15">
      <c r="A598" s="1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1"/>
      <c r="AB598" s="2"/>
      <c r="AC598" s="3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4" x14ac:dyDescent="0.15">
      <c r="A599" s="1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1"/>
      <c r="AB599" s="2"/>
      <c r="AC599" s="3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4" x14ac:dyDescent="0.15">
      <c r="A600" s="1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1"/>
      <c r="AB600" s="2"/>
      <c r="AC600" s="3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4" x14ac:dyDescent="0.15">
      <c r="A601" s="1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1"/>
      <c r="AB601" s="2"/>
      <c r="AC601" s="3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4" x14ac:dyDescent="0.15">
      <c r="A602" s="1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1"/>
      <c r="AB602" s="2"/>
      <c r="AC602" s="3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4" x14ac:dyDescent="0.15">
      <c r="A603" s="1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1"/>
      <c r="AB603" s="2"/>
      <c r="AC603" s="3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4" x14ac:dyDescent="0.15">
      <c r="A604" s="1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1"/>
      <c r="AB604" s="2"/>
      <c r="AC604" s="3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4" x14ac:dyDescent="0.15">
      <c r="A605" s="1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1"/>
      <c r="AB605" s="2"/>
      <c r="AC605" s="3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4" x14ac:dyDescent="0.15">
      <c r="A606" s="1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1"/>
      <c r="AB606" s="2"/>
      <c r="AC606" s="3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4" x14ac:dyDescent="0.15">
      <c r="A607" s="1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1"/>
      <c r="AB607" s="2"/>
      <c r="AC607" s="3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4" x14ac:dyDescent="0.15">
      <c r="A608" s="1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1"/>
      <c r="AB608" s="2"/>
      <c r="AC608" s="3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4" x14ac:dyDescent="0.15">
      <c r="A609" s="1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1"/>
      <c r="AB609" s="2"/>
      <c r="AC609" s="3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4" x14ac:dyDescent="0.15">
      <c r="A610" s="1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1"/>
      <c r="AB610" s="2"/>
      <c r="AC610" s="3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4" x14ac:dyDescent="0.15">
      <c r="A611" s="1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1"/>
      <c r="AB611" s="2"/>
      <c r="AC611" s="3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4" x14ac:dyDescent="0.15">
      <c r="A612" s="1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1"/>
      <c r="AB612" s="2"/>
      <c r="AC612" s="3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4" x14ac:dyDescent="0.15">
      <c r="A613" s="1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1"/>
      <c r="AB613" s="2"/>
      <c r="AC613" s="3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4" x14ac:dyDescent="0.15">
      <c r="A614" s="1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1"/>
      <c r="AB614" s="2"/>
      <c r="AC614" s="3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4" x14ac:dyDescent="0.15">
      <c r="A615" s="1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1"/>
      <c r="AB615" s="2"/>
      <c r="AC615" s="3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4" x14ac:dyDescent="0.15">
      <c r="A616" s="1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1"/>
      <c r="AB616" s="2"/>
      <c r="AC616" s="3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4" x14ac:dyDescent="0.15">
      <c r="A617" s="1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1"/>
      <c r="AB617" s="2"/>
      <c r="AC617" s="3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4" x14ac:dyDescent="0.15">
      <c r="A618" s="1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1"/>
      <c r="AB618" s="2"/>
      <c r="AC618" s="3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4" x14ac:dyDescent="0.15">
      <c r="A619" s="1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1"/>
      <c r="AB619" s="2"/>
      <c r="AC619" s="3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4" x14ac:dyDescent="0.15">
      <c r="A620" s="1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1"/>
      <c r="AB620" s="2"/>
      <c r="AC620" s="3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4" x14ac:dyDescent="0.15">
      <c r="A621" s="1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1"/>
      <c r="AB621" s="2"/>
      <c r="AC621" s="3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4" x14ac:dyDescent="0.15">
      <c r="A622" s="1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1"/>
      <c r="AB622" s="2"/>
      <c r="AC622" s="3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4" x14ac:dyDescent="0.15">
      <c r="A623" s="1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1"/>
      <c r="AB623" s="2"/>
      <c r="AC623" s="3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4" x14ac:dyDescent="0.15">
      <c r="A624" s="1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1"/>
      <c r="AB624" s="2"/>
      <c r="AC624" s="3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4" x14ac:dyDescent="0.15">
      <c r="A625" s="1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1"/>
      <c r="AB625" s="2"/>
      <c r="AC625" s="3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4" x14ac:dyDescent="0.15">
      <c r="A626" s="1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1"/>
      <c r="AB626" s="2"/>
      <c r="AC626" s="3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4" x14ac:dyDescent="0.15">
      <c r="A627" s="1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1"/>
      <c r="AB627" s="2"/>
      <c r="AC627" s="3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4" x14ac:dyDescent="0.15">
      <c r="A628" s="1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1"/>
      <c r="AB628" s="2"/>
      <c r="AC628" s="3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4" x14ac:dyDescent="0.15">
      <c r="A629" s="1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1"/>
      <c r="AB629" s="2"/>
      <c r="AC629" s="3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4" x14ac:dyDescent="0.15">
      <c r="A630" s="1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1"/>
      <c r="AB630" s="2"/>
      <c r="AC630" s="3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4" x14ac:dyDescent="0.15">
      <c r="A631" s="1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1"/>
      <c r="AB631" s="2"/>
      <c r="AC631" s="3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4" x14ac:dyDescent="0.15">
      <c r="A632" s="1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1"/>
      <c r="AB632" s="2"/>
      <c r="AC632" s="3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4" x14ac:dyDescent="0.15">
      <c r="A633" s="1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1"/>
      <c r="AB633" s="2"/>
      <c r="AC633" s="3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4" x14ac:dyDescent="0.15">
      <c r="A634" s="1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1"/>
      <c r="AB634" s="2"/>
      <c r="AC634" s="3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4" x14ac:dyDescent="0.15">
      <c r="A635" s="1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1"/>
      <c r="AB635" s="2"/>
      <c r="AC635" s="3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4" x14ac:dyDescent="0.15">
      <c r="A636" s="1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1"/>
      <c r="AB636" s="2"/>
      <c r="AC636" s="3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4" x14ac:dyDescent="0.15">
      <c r="A637" s="1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1"/>
      <c r="AB637" s="2"/>
      <c r="AC637" s="3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4" x14ac:dyDescent="0.15">
      <c r="A638" s="1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1"/>
      <c r="AB638" s="2"/>
      <c r="AC638" s="3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4" x14ac:dyDescent="0.15">
      <c r="A639" s="1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1"/>
      <c r="AB639" s="2"/>
      <c r="AC639" s="3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4" x14ac:dyDescent="0.15">
      <c r="A640" s="1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1"/>
      <c r="AB640" s="2"/>
      <c r="AC640" s="3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4" x14ac:dyDescent="0.15">
      <c r="A641" s="1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1"/>
      <c r="AB641" s="2"/>
      <c r="AC641" s="3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4" x14ac:dyDescent="0.15">
      <c r="A642" s="1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1"/>
      <c r="AB642" s="2"/>
      <c r="AC642" s="3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4" x14ac:dyDescent="0.15">
      <c r="A643" s="1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1"/>
      <c r="AB643" s="2"/>
      <c r="AC643" s="3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4" x14ac:dyDescent="0.15">
      <c r="A644" s="1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1"/>
      <c r="AB644" s="2"/>
      <c r="AC644" s="3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4" x14ac:dyDescent="0.15">
      <c r="A645" s="1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1"/>
      <c r="AB645" s="2"/>
      <c r="AC645" s="3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4" x14ac:dyDescent="0.15">
      <c r="A646" s="1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1"/>
      <c r="AB646" s="2"/>
      <c r="AC646" s="3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4" x14ac:dyDescent="0.15">
      <c r="A647" s="1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1"/>
      <c r="AB647" s="2"/>
      <c r="AC647" s="3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4" x14ac:dyDescent="0.15">
      <c r="A648" s="1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1"/>
      <c r="AB648" s="2"/>
      <c r="AC648" s="3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4" x14ac:dyDescent="0.15">
      <c r="A649" s="1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1"/>
      <c r="AB649" s="2"/>
      <c r="AC649" s="3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4" x14ac:dyDescent="0.15">
      <c r="A650" s="1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1"/>
      <c r="AB650" s="2"/>
      <c r="AC650" s="3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4" x14ac:dyDescent="0.15">
      <c r="A651" s="1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1"/>
      <c r="AB651" s="2"/>
      <c r="AC651" s="3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4" x14ac:dyDescent="0.15">
      <c r="A652" s="1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1"/>
      <c r="AB652" s="2"/>
      <c r="AC652" s="3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4" x14ac:dyDescent="0.15">
      <c r="A653" s="1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1"/>
      <c r="AB653" s="2"/>
      <c r="AC653" s="3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4" x14ac:dyDescent="0.15">
      <c r="A654" s="1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1"/>
      <c r="AB654" s="2"/>
      <c r="AC654" s="3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4" x14ac:dyDescent="0.15">
      <c r="A655" s="1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1"/>
      <c r="AB655" s="2"/>
      <c r="AC655" s="3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4" x14ac:dyDescent="0.15">
      <c r="A656" s="1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1"/>
      <c r="AB656" s="2"/>
      <c r="AC656" s="3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4" x14ac:dyDescent="0.15">
      <c r="A657" s="1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1"/>
      <c r="AB657" s="2"/>
      <c r="AC657" s="3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4" x14ac:dyDescent="0.15">
      <c r="A658" s="1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1"/>
      <c r="AB658" s="2"/>
      <c r="AC658" s="3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4" x14ac:dyDescent="0.15">
      <c r="A659" s="1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1"/>
      <c r="AB659" s="2"/>
      <c r="AC659" s="3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4" x14ac:dyDescent="0.15">
      <c r="A660" s="1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1"/>
      <c r="AB660" s="2"/>
      <c r="AC660" s="3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4" x14ac:dyDescent="0.15">
      <c r="A661" s="1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1"/>
      <c r="AB661" s="2"/>
      <c r="AC661" s="3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4" x14ac:dyDescent="0.15">
      <c r="A662" s="1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1"/>
      <c r="AB662" s="2"/>
      <c r="AC662" s="3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4" x14ac:dyDescent="0.15">
      <c r="A663" s="1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1"/>
      <c r="AB663" s="2"/>
      <c r="AC663" s="3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4" x14ac:dyDescent="0.15">
      <c r="A664" s="1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1"/>
      <c r="AB664" s="2"/>
      <c r="AC664" s="3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4" x14ac:dyDescent="0.15">
      <c r="A665" s="1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1"/>
      <c r="AB665" s="2"/>
      <c r="AC665" s="3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4" x14ac:dyDescent="0.15">
      <c r="A666" s="1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1"/>
      <c r="AB666" s="2"/>
      <c r="AC666" s="3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4" x14ac:dyDescent="0.15">
      <c r="A667" s="1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1"/>
      <c r="AB667" s="2"/>
      <c r="AC667" s="3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4" x14ac:dyDescent="0.15">
      <c r="A668" s="1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1"/>
      <c r="AB668" s="2"/>
      <c r="AC668" s="3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4" x14ac:dyDescent="0.15">
      <c r="A669" s="1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1"/>
      <c r="AB669" s="2"/>
      <c r="AC669" s="3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4" x14ac:dyDescent="0.15">
      <c r="A670" s="1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1"/>
      <c r="AB670" s="2"/>
      <c r="AC670" s="3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4" x14ac:dyDescent="0.15">
      <c r="A671" s="1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1"/>
      <c r="AB671" s="2"/>
      <c r="AC671" s="3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4" x14ac:dyDescent="0.15">
      <c r="A672" s="1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1"/>
      <c r="AB672" s="2"/>
      <c r="AC672" s="3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4" x14ac:dyDescent="0.15">
      <c r="A673" s="1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1"/>
      <c r="AB673" s="2"/>
      <c r="AC673" s="3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4" x14ac:dyDescent="0.15">
      <c r="A674" s="1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1"/>
      <c r="AB674" s="2"/>
      <c r="AC674" s="3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4" x14ac:dyDescent="0.15">
      <c r="A675" s="1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1"/>
      <c r="AB675" s="2"/>
      <c r="AC675" s="3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4" x14ac:dyDescent="0.15">
      <c r="A676" s="1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1"/>
      <c r="AB676" s="2"/>
      <c r="AC676" s="3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4" x14ac:dyDescent="0.15">
      <c r="A677" s="1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1"/>
      <c r="AB677" s="2"/>
      <c r="AC677" s="3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4" x14ac:dyDescent="0.15">
      <c r="A678" s="1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1"/>
      <c r="AB678" s="2"/>
      <c r="AC678" s="3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4" x14ac:dyDescent="0.15">
      <c r="A679" s="1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1"/>
      <c r="AB679" s="2"/>
      <c r="AC679" s="3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4" x14ac:dyDescent="0.15">
      <c r="A680" s="1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1"/>
      <c r="AB680" s="2"/>
      <c r="AC680" s="3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4" x14ac:dyDescent="0.15">
      <c r="A681" s="1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1"/>
      <c r="AB681" s="2"/>
      <c r="AC681" s="3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4" x14ac:dyDescent="0.15">
      <c r="A682" s="1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1"/>
      <c r="AB682" s="2"/>
      <c r="AC682" s="3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4" x14ac:dyDescent="0.15">
      <c r="A683" s="1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1"/>
      <c r="AB683" s="2"/>
      <c r="AC683" s="3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4" x14ac:dyDescent="0.15">
      <c r="A684" s="1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1"/>
      <c r="AB684" s="2"/>
      <c r="AC684" s="3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4" x14ac:dyDescent="0.15">
      <c r="A685" s="1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1"/>
      <c r="AB685" s="2"/>
      <c r="AC685" s="3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4" x14ac:dyDescent="0.15">
      <c r="A686" s="1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1"/>
      <c r="AB686" s="2"/>
      <c r="AC686" s="3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4" x14ac:dyDescent="0.15">
      <c r="A687" s="1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1"/>
      <c r="AB687" s="2"/>
      <c r="AC687" s="3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4" x14ac:dyDescent="0.15">
      <c r="A688" s="1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1"/>
      <c r="AB688" s="2"/>
      <c r="AC688" s="3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4" x14ac:dyDescent="0.15">
      <c r="A689" s="1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1"/>
      <c r="AB689" s="2"/>
      <c r="AC689" s="3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4" x14ac:dyDescent="0.15">
      <c r="A690" s="1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1"/>
      <c r="AB690" s="2"/>
      <c r="AC690" s="3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4" x14ac:dyDescent="0.15">
      <c r="A691" s="1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1"/>
      <c r="AB691" s="2"/>
      <c r="AC691" s="3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4" x14ac:dyDescent="0.15">
      <c r="A692" s="1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1"/>
      <c r="AB692" s="2"/>
      <c r="AC692" s="3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4" x14ac:dyDescent="0.15">
      <c r="A693" s="1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1"/>
      <c r="AB693" s="2"/>
      <c r="AC693" s="3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4" x14ac:dyDescent="0.15">
      <c r="A694" s="1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1"/>
      <c r="AB694" s="2"/>
      <c r="AC694" s="3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4" x14ac:dyDescent="0.15">
      <c r="A695" s="1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1"/>
      <c r="AB695" s="2"/>
      <c r="AC695" s="3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4" x14ac:dyDescent="0.15">
      <c r="A696" s="1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1"/>
      <c r="AB696" s="2"/>
      <c r="AC696" s="3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4" x14ac:dyDescent="0.15">
      <c r="A697" s="1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1"/>
      <c r="AB697" s="2"/>
      <c r="AC697" s="3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4" x14ac:dyDescent="0.15">
      <c r="A698" s="1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1"/>
      <c r="AB698" s="2"/>
      <c r="AC698" s="3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4" x14ac:dyDescent="0.15">
      <c r="A699" s="1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1"/>
      <c r="AB699" s="2"/>
      <c r="AC699" s="3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4" x14ac:dyDescent="0.15">
      <c r="A700" s="1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1"/>
      <c r="AB700" s="2"/>
      <c r="AC700" s="3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4" x14ac:dyDescent="0.15">
      <c r="A701" s="1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1"/>
      <c r="AB701" s="2"/>
      <c r="AC701" s="3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4" x14ac:dyDescent="0.15">
      <c r="A702" s="1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1"/>
      <c r="AB702" s="2"/>
      <c r="AC702" s="3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4" x14ac:dyDescent="0.15">
      <c r="A703" s="1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1"/>
      <c r="AB703" s="2"/>
      <c r="AC703" s="3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4" x14ac:dyDescent="0.15">
      <c r="A704" s="1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1"/>
      <c r="AB704" s="2"/>
      <c r="AC704" s="3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4" x14ac:dyDescent="0.15">
      <c r="A705" s="1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1"/>
      <c r="AB705" s="2"/>
      <c r="AC705" s="3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4" x14ac:dyDescent="0.15">
      <c r="A706" s="1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1"/>
      <c r="AB706" s="2"/>
      <c r="AC706" s="3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4" x14ac:dyDescent="0.15">
      <c r="A707" s="1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1"/>
      <c r="AB707" s="2"/>
      <c r="AC707" s="3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4" x14ac:dyDescent="0.15">
      <c r="A708" s="1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1"/>
      <c r="AB708" s="2"/>
      <c r="AC708" s="3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4" x14ac:dyDescent="0.15">
      <c r="A709" s="1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1"/>
      <c r="AB709" s="2"/>
      <c r="AC709" s="3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4" x14ac:dyDescent="0.15">
      <c r="A710" s="1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1"/>
      <c r="AB710" s="2"/>
      <c r="AC710" s="3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4" x14ac:dyDescent="0.15">
      <c r="A711" s="1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1"/>
      <c r="AB711" s="2"/>
      <c r="AC711" s="3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4" x14ac:dyDescent="0.15">
      <c r="A712" s="1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1"/>
      <c r="AB712" s="2"/>
      <c r="AC712" s="3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4" x14ac:dyDescent="0.15">
      <c r="A713" s="1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1"/>
      <c r="AB713" s="2"/>
      <c r="AC713" s="3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4" x14ac:dyDescent="0.15">
      <c r="A714" s="1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1"/>
      <c r="AB714" s="2"/>
      <c r="AC714" s="3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4" x14ac:dyDescent="0.15">
      <c r="A715" s="1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1"/>
      <c r="AB715" s="2"/>
      <c r="AC715" s="3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4" x14ac:dyDescent="0.15">
      <c r="A716" s="1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1"/>
      <c r="AB716" s="2"/>
      <c r="AC716" s="3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4" x14ac:dyDescent="0.15">
      <c r="A717" s="1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1"/>
      <c r="AB717" s="2"/>
      <c r="AC717" s="3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4" x14ac:dyDescent="0.15">
      <c r="A718" s="1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1"/>
      <c r="AB718" s="2"/>
      <c r="AC718" s="3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4" x14ac:dyDescent="0.15">
      <c r="A719" s="1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1"/>
      <c r="AB719" s="2"/>
      <c r="AC719" s="3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4" x14ac:dyDescent="0.15">
      <c r="A720" s="1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1"/>
      <c r="AB720" s="2"/>
      <c r="AC720" s="3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4" x14ac:dyDescent="0.15">
      <c r="A721" s="1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1"/>
      <c r="AB721" s="2"/>
      <c r="AC721" s="3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4" x14ac:dyDescent="0.15">
      <c r="A722" s="1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1"/>
      <c r="AB722" s="2"/>
      <c r="AC722" s="3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4" x14ac:dyDescent="0.15">
      <c r="A723" s="1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1"/>
      <c r="AB723" s="2"/>
      <c r="AC723" s="3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4" x14ac:dyDescent="0.15">
      <c r="A724" s="1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1"/>
      <c r="AB724" s="2"/>
      <c r="AC724" s="3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4" x14ac:dyDescent="0.15">
      <c r="A725" s="1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1"/>
      <c r="AB725" s="2"/>
      <c r="AC725" s="3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4" x14ac:dyDescent="0.15">
      <c r="A726" s="1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1"/>
      <c r="AB726" s="2"/>
      <c r="AC726" s="3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4" x14ac:dyDescent="0.15">
      <c r="A727" s="1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1"/>
      <c r="AB727" s="2"/>
      <c r="AC727" s="3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4" x14ac:dyDescent="0.15">
      <c r="A728" s="1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1"/>
      <c r="AB728" s="2"/>
      <c r="AC728" s="3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4" x14ac:dyDescent="0.15">
      <c r="A729" s="1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1"/>
      <c r="AB729" s="2"/>
      <c r="AC729" s="3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4" x14ac:dyDescent="0.15">
      <c r="A730" s="1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1"/>
      <c r="AB730" s="2"/>
      <c r="AC730" s="3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4" x14ac:dyDescent="0.15">
      <c r="A731" s="1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1"/>
      <c r="AB731" s="2"/>
      <c r="AC731" s="3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4" x14ac:dyDescent="0.15">
      <c r="A732" s="1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1"/>
      <c r="AB732" s="2"/>
      <c r="AC732" s="3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4" x14ac:dyDescent="0.15">
      <c r="A733" s="1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1"/>
      <c r="AB733" s="2"/>
      <c r="AC733" s="3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4" x14ac:dyDescent="0.15">
      <c r="A734" s="1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1"/>
      <c r="AB734" s="2"/>
      <c r="AC734" s="3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4" x14ac:dyDescent="0.15">
      <c r="A735" s="1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1"/>
      <c r="AB735" s="2"/>
      <c r="AC735" s="3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4" x14ac:dyDescent="0.15">
      <c r="A736" s="1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1"/>
      <c r="AB736" s="2"/>
      <c r="AC736" s="3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4" x14ac:dyDescent="0.15">
      <c r="A737" s="1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1"/>
      <c r="AB737" s="2"/>
      <c r="AC737" s="3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4" x14ac:dyDescent="0.15">
      <c r="A738" s="1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1"/>
      <c r="AB738" s="2"/>
      <c r="AC738" s="3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4" x14ac:dyDescent="0.15">
      <c r="A739" s="1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1"/>
      <c r="AB739" s="2"/>
      <c r="AC739" s="3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4" x14ac:dyDescent="0.15">
      <c r="A740" s="1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1"/>
      <c r="AB740" s="2"/>
      <c r="AC740" s="3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4" x14ac:dyDescent="0.15">
      <c r="A741" s="1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1"/>
      <c r="AB741" s="2"/>
      <c r="AC741" s="3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4" x14ac:dyDescent="0.15">
      <c r="A742" s="1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1"/>
      <c r="AB742" s="2"/>
      <c r="AC742" s="3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4" x14ac:dyDescent="0.15">
      <c r="A743" s="1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1"/>
      <c r="AB743" s="2"/>
      <c r="AC743" s="3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4" x14ac:dyDescent="0.15">
      <c r="A744" s="1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1"/>
      <c r="AB744" s="2"/>
      <c r="AC744" s="3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4" x14ac:dyDescent="0.15">
      <c r="A745" s="1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1"/>
      <c r="AB745" s="2"/>
      <c r="AC745" s="3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4" x14ac:dyDescent="0.15">
      <c r="A746" s="1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1"/>
      <c r="AB746" s="2"/>
      <c r="AC746" s="3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4" x14ac:dyDescent="0.15">
      <c r="A747" s="1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1"/>
      <c r="AB747" s="2"/>
      <c r="AC747" s="3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4" x14ac:dyDescent="0.15">
      <c r="A748" s="1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1"/>
      <c r="AB748" s="2"/>
      <c r="AC748" s="3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4" x14ac:dyDescent="0.15">
      <c r="A749" s="1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1"/>
      <c r="AB749" s="2"/>
      <c r="AC749" s="3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4" x14ac:dyDescent="0.15">
      <c r="A750" s="1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1"/>
      <c r="AB750" s="2"/>
      <c r="AC750" s="3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4" x14ac:dyDescent="0.15">
      <c r="A751" s="1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1"/>
      <c r="AB751" s="2"/>
      <c r="AC751" s="3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4" x14ac:dyDescent="0.15">
      <c r="A752" s="1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1"/>
      <c r="AB752" s="2"/>
      <c r="AC752" s="3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4" x14ac:dyDescent="0.15">
      <c r="A753" s="1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1"/>
      <c r="AB753" s="2"/>
      <c r="AC753" s="3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4" x14ac:dyDescent="0.15">
      <c r="A754" s="1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1"/>
      <c r="AB754" s="2"/>
      <c r="AC754" s="3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4" x14ac:dyDescent="0.15">
      <c r="A755" s="1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1"/>
      <c r="AB755" s="2"/>
      <c r="AC755" s="3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4" x14ac:dyDescent="0.15">
      <c r="A756" s="1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1"/>
      <c r="AB756" s="2"/>
      <c r="AC756" s="3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4" x14ac:dyDescent="0.15">
      <c r="A757" s="1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1"/>
      <c r="AB757" s="2"/>
      <c r="AC757" s="3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4" x14ac:dyDescent="0.15">
      <c r="A758" s="1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1"/>
      <c r="AB758" s="2"/>
      <c r="AC758" s="3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4" x14ac:dyDescent="0.15">
      <c r="A759" s="1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1"/>
      <c r="AB759" s="2"/>
      <c r="AC759" s="3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4" x14ac:dyDescent="0.15">
      <c r="A760" s="1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1"/>
      <c r="AB760" s="2"/>
      <c r="AC760" s="3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4" x14ac:dyDescent="0.15">
      <c r="A761" s="1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1"/>
      <c r="AB761" s="2"/>
      <c r="AC761" s="3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4" x14ac:dyDescent="0.15">
      <c r="A762" s="1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1"/>
      <c r="AB762" s="2"/>
      <c r="AC762" s="3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4" x14ac:dyDescent="0.15">
      <c r="A763" s="1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1"/>
      <c r="AB763" s="2"/>
      <c r="AC763" s="3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4" x14ac:dyDescent="0.15">
      <c r="A764" s="1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1"/>
      <c r="AB764" s="2"/>
      <c r="AC764" s="3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4" x14ac:dyDescent="0.15">
      <c r="A765" s="1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1"/>
      <c r="AB765" s="2"/>
      <c r="AC765" s="3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4" x14ac:dyDescent="0.15">
      <c r="A766" s="1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1"/>
      <c r="AB766" s="2"/>
      <c r="AC766" s="3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4" x14ac:dyDescent="0.15">
      <c r="A767" s="1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1"/>
      <c r="AB767" s="2"/>
      <c r="AC767" s="3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4" x14ac:dyDescent="0.15">
      <c r="A768" s="1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1"/>
      <c r="AB768" s="2"/>
      <c r="AC768" s="3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4" x14ac:dyDescent="0.15">
      <c r="A769" s="1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1"/>
      <c r="AB769" s="2"/>
      <c r="AC769" s="3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4" x14ac:dyDescent="0.15">
      <c r="A770" s="1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1"/>
      <c r="AB770" s="2"/>
      <c r="AC770" s="3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4" x14ac:dyDescent="0.15">
      <c r="A771" s="1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1"/>
      <c r="AB771" s="2"/>
      <c r="AC771" s="3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4" x14ac:dyDescent="0.15">
      <c r="A772" s="1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1"/>
      <c r="AB772" s="2"/>
      <c r="AC772" s="3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4" x14ac:dyDescent="0.15">
      <c r="A773" s="1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1"/>
      <c r="AB773" s="2"/>
      <c r="AC773" s="3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4" x14ac:dyDescent="0.15">
      <c r="A774" s="1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1"/>
      <c r="AB774" s="2"/>
      <c r="AC774" s="3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4" x14ac:dyDescent="0.15">
      <c r="A775" s="1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1"/>
      <c r="AB775" s="2"/>
      <c r="AC775" s="3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4" x14ac:dyDescent="0.15">
      <c r="A776" s="1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1"/>
      <c r="AB776" s="2"/>
      <c r="AC776" s="3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4" x14ac:dyDescent="0.15">
      <c r="A777" s="1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1"/>
      <c r="AB777" s="2"/>
      <c r="AC777" s="3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4" x14ac:dyDescent="0.15">
      <c r="A778" s="1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1"/>
      <c r="AB778" s="2"/>
      <c r="AC778" s="3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4" x14ac:dyDescent="0.15">
      <c r="A779" s="1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1"/>
      <c r="AB779" s="2"/>
      <c r="AC779" s="3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4" x14ac:dyDescent="0.15">
      <c r="A780" s="1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1"/>
      <c r="AB780" s="2"/>
      <c r="AC780" s="3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4" x14ac:dyDescent="0.15">
      <c r="A781" s="1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1"/>
      <c r="AB781" s="2"/>
      <c r="AC781" s="3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4" x14ac:dyDescent="0.15">
      <c r="A782" s="1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1"/>
      <c r="AB782" s="2"/>
      <c r="AC782" s="3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4" x14ac:dyDescent="0.15">
      <c r="A783" s="1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1"/>
      <c r="AB783" s="2"/>
      <c r="AC783" s="3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4" x14ac:dyDescent="0.15">
      <c r="A784" s="1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1"/>
      <c r="AB784" s="2"/>
      <c r="AC784" s="3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4" x14ac:dyDescent="0.15">
      <c r="A785" s="1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1"/>
      <c r="AB785" s="2"/>
      <c r="AC785" s="3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4" x14ac:dyDescent="0.15">
      <c r="A786" s="1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1"/>
      <c r="AB786" s="2"/>
      <c r="AC786" s="3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4" x14ac:dyDescent="0.15">
      <c r="A787" s="1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1"/>
      <c r="AB787" s="2"/>
      <c r="AC787" s="3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4" x14ac:dyDescent="0.15">
      <c r="A788" s="1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1"/>
      <c r="AB788" s="2"/>
      <c r="AC788" s="3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4" x14ac:dyDescent="0.15">
      <c r="A789" s="1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1"/>
      <c r="AB789" s="2"/>
      <c r="AC789" s="3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4" x14ac:dyDescent="0.15">
      <c r="A790" s="1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1"/>
      <c r="AB790" s="2"/>
      <c r="AC790" s="3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4" x14ac:dyDescent="0.15">
      <c r="A791" s="1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1"/>
      <c r="AB791" s="2"/>
      <c r="AC791" s="3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4" x14ac:dyDescent="0.15">
      <c r="A792" s="1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1"/>
      <c r="AB792" s="2"/>
      <c r="AC792" s="3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4" x14ac:dyDescent="0.15">
      <c r="A793" s="1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1"/>
      <c r="AB793" s="2"/>
      <c r="AC793" s="3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4" x14ac:dyDescent="0.15">
      <c r="A794" s="1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1"/>
      <c r="AB794" s="2"/>
      <c r="AC794" s="3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4" x14ac:dyDescent="0.15">
      <c r="A795" s="1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1"/>
      <c r="AB795" s="2"/>
      <c r="AC795" s="3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4" x14ac:dyDescent="0.15">
      <c r="A796" s="1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1"/>
      <c r="AB796" s="2"/>
      <c r="AC796" s="3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4" x14ac:dyDescent="0.15">
      <c r="A797" s="1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1"/>
      <c r="AB797" s="2"/>
      <c r="AC797" s="3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4" x14ac:dyDescent="0.15">
      <c r="A798" s="1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1"/>
      <c r="AB798" s="2"/>
      <c r="AC798" s="3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4" x14ac:dyDescent="0.15">
      <c r="A799" s="1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1"/>
      <c r="AB799" s="2"/>
      <c r="AC799" s="3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4" x14ac:dyDescent="0.15">
      <c r="A800" s="1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1"/>
      <c r="AB800" s="2"/>
      <c r="AC800" s="3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4" x14ac:dyDescent="0.15">
      <c r="A801" s="1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1"/>
      <c r="AB801" s="2"/>
      <c r="AC801" s="3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4" x14ac:dyDescent="0.15">
      <c r="A802" s="1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1"/>
      <c r="AB802" s="2"/>
      <c r="AC802" s="3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4" x14ac:dyDescent="0.15">
      <c r="A803" s="1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1"/>
      <c r="AB803" s="2"/>
      <c r="AC803" s="3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4" x14ac:dyDescent="0.15">
      <c r="A804" s="1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1"/>
      <c r="AB804" s="2"/>
      <c r="AC804" s="3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4" x14ac:dyDescent="0.15">
      <c r="A805" s="1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1"/>
      <c r="AB805" s="2"/>
      <c r="AC805" s="3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4" x14ac:dyDescent="0.15">
      <c r="A806" s="1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1"/>
      <c r="AB806" s="2"/>
      <c r="AC806" s="3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4" x14ac:dyDescent="0.15">
      <c r="A807" s="1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1"/>
      <c r="AB807" s="2"/>
      <c r="AC807" s="3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4" x14ac:dyDescent="0.15">
      <c r="A808" s="1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1"/>
      <c r="AB808" s="2"/>
      <c r="AC808" s="3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4" x14ac:dyDescent="0.15">
      <c r="A809" s="1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1"/>
      <c r="AB809" s="2"/>
      <c r="AC809" s="3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4" x14ac:dyDescent="0.15">
      <c r="A810" s="1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1"/>
      <c r="AB810" s="2"/>
      <c r="AC810" s="3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4" x14ac:dyDescent="0.15">
      <c r="A811" s="1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1"/>
      <c r="AB811" s="2"/>
      <c r="AC811" s="3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4" x14ac:dyDescent="0.15">
      <c r="A812" s="1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1"/>
      <c r="AB812" s="2"/>
      <c r="AC812" s="3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4" x14ac:dyDescent="0.15">
      <c r="A813" s="1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1"/>
      <c r="AB813" s="2"/>
      <c r="AC813" s="3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4" x14ac:dyDescent="0.15">
      <c r="A814" s="1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1"/>
      <c r="AB814" s="2"/>
      <c r="AC814" s="3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4" x14ac:dyDescent="0.15">
      <c r="A815" s="1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1"/>
      <c r="AB815" s="2"/>
      <c r="AC815" s="3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4" x14ac:dyDescent="0.15">
      <c r="A816" s="1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1"/>
      <c r="AB816" s="2"/>
      <c r="AC816" s="3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4" x14ac:dyDescent="0.15">
      <c r="A817" s="1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1"/>
      <c r="AB817" s="2"/>
      <c r="AC817" s="3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4" x14ac:dyDescent="0.15">
      <c r="A818" s="1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1"/>
      <c r="AB818" s="2"/>
      <c r="AC818" s="3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4" x14ac:dyDescent="0.15">
      <c r="A819" s="1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1"/>
      <c r="AB819" s="2"/>
      <c r="AC819" s="3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4" x14ac:dyDescent="0.15">
      <c r="A820" s="1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1"/>
      <c r="AB820" s="2"/>
      <c r="AC820" s="3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4" x14ac:dyDescent="0.15">
      <c r="A821" s="1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1"/>
      <c r="AB821" s="2"/>
      <c r="AC821" s="3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4" x14ac:dyDescent="0.15">
      <c r="A822" s="1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1"/>
      <c r="AB822" s="2"/>
      <c r="AC822" s="3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4" x14ac:dyDescent="0.15">
      <c r="A823" s="1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1"/>
      <c r="AB823" s="2"/>
      <c r="AC823" s="3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4" x14ac:dyDescent="0.15">
      <c r="A824" s="1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1"/>
      <c r="AB824" s="2"/>
      <c r="AC824" s="3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4" x14ac:dyDescent="0.15">
      <c r="A825" s="1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1"/>
      <c r="AB825" s="2"/>
      <c r="AC825" s="3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4" x14ac:dyDescent="0.15">
      <c r="A826" s="1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1"/>
      <c r="AB826" s="2"/>
      <c r="AC826" s="3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4" x14ac:dyDescent="0.15">
      <c r="A827" s="1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1"/>
      <c r="AB827" s="2"/>
      <c r="AC827" s="3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4" x14ac:dyDescent="0.15">
      <c r="A828" s="1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1"/>
      <c r="AB828" s="2"/>
      <c r="AC828" s="3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4" x14ac:dyDescent="0.15">
      <c r="A829" s="1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1"/>
      <c r="AB829" s="2"/>
      <c r="AC829" s="3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4" x14ac:dyDescent="0.15">
      <c r="A830" s="1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1"/>
      <c r="AB830" s="2"/>
      <c r="AC830" s="3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4" x14ac:dyDescent="0.15">
      <c r="A831" s="1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1"/>
      <c r="AB831" s="2"/>
      <c r="AC831" s="3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4" x14ac:dyDescent="0.15">
      <c r="A832" s="1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1"/>
      <c r="AB832" s="2"/>
      <c r="AC832" s="3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4" x14ac:dyDescent="0.15">
      <c r="A833" s="1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1"/>
      <c r="AB833" s="2"/>
      <c r="AC833" s="3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4" x14ac:dyDescent="0.15">
      <c r="A834" s="1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1"/>
      <c r="AB834" s="2"/>
      <c r="AC834" s="3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4" x14ac:dyDescent="0.15">
      <c r="A835" s="1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1"/>
      <c r="AB835" s="2"/>
      <c r="AC835" s="3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4" x14ac:dyDescent="0.15">
      <c r="A836" s="1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1"/>
      <c r="AB836" s="2"/>
      <c r="AC836" s="3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4" x14ac:dyDescent="0.15">
      <c r="A837" s="1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1"/>
      <c r="AB837" s="2"/>
      <c r="AC837" s="3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4" x14ac:dyDescent="0.15">
      <c r="A838" s="1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1"/>
      <c r="AB838" s="2"/>
      <c r="AC838" s="3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4" x14ac:dyDescent="0.15">
      <c r="A839" s="1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1"/>
      <c r="AB839" s="2"/>
      <c r="AC839" s="3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4" x14ac:dyDescent="0.15">
      <c r="A840" s="1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1"/>
      <c r="AB840" s="2"/>
      <c r="AC840" s="3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4" x14ac:dyDescent="0.15">
      <c r="A841" s="1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1"/>
      <c r="AB841" s="2"/>
      <c r="AC841" s="3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4" x14ac:dyDescent="0.15">
      <c r="A842" s="1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1"/>
      <c r="AB842" s="2"/>
      <c r="AC842" s="3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4" x14ac:dyDescent="0.15">
      <c r="A843" s="1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1"/>
      <c r="AB843" s="2"/>
      <c r="AC843" s="3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4" x14ac:dyDescent="0.15">
      <c r="A844" s="1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1"/>
      <c r="AB844" s="2"/>
      <c r="AC844" s="3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4" x14ac:dyDescent="0.15">
      <c r="A845" s="1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1"/>
      <c r="AB845" s="2"/>
      <c r="AC845" s="3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4" x14ac:dyDescent="0.15">
      <c r="A846" s="1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1"/>
      <c r="AB846" s="2"/>
      <c r="AC846" s="3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4" x14ac:dyDescent="0.15">
      <c r="A847" s="1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1"/>
      <c r="AB847" s="2"/>
      <c r="AC847" s="3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4" x14ac:dyDescent="0.15">
      <c r="A848" s="1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1"/>
      <c r="AB848" s="2"/>
      <c r="AC848" s="3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4" x14ac:dyDescent="0.15">
      <c r="A849" s="1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1"/>
      <c r="AB849" s="2"/>
      <c r="AC849" s="3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4" x14ac:dyDescent="0.15">
      <c r="A850" s="1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1"/>
      <c r="AB850" s="2"/>
      <c r="AC850" s="3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4" x14ac:dyDescent="0.15">
      <c r="A851" s="1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1"/>
      <c r="AB851" s="2"/>
      <c r="AC851" s="3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4" x14ac:dyDescent="0.15">
      <c r="A852" s="1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1"/>
      <c r="AB852" s="2"/>
      <c r="AC852" s="3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4" x14ac:dyDescent="0.15">
      <c r="A853" s="1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1"/>
      <c r="AB853" s="2"/>
      <c r="AC853" s="3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4" x14ac:dyDescent="0.15">
      <c r="A854" s="1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1"/>
      <c r="AB854" s="2"/>
      <c r="AC854" s="3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4" x14ac:dyDescent="0.15">
      <c r="A855" s="1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1"/>
      <c r="AB855" s="2"/>
      <c r="AC855" s="3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4" x14ac:dyDescent="0.15">
      <c r="A856" s="1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1"/>
      <c r="AB856" s="2"/>
      <c r="AC856" s="3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4" x14ac:dyDescent="0.15">
      <c r="A857" s="1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1"/>
      <c r="AB857" s="2"/>
      <c r="AC857" s="3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4" x14ac:dyDescent="0.15">
      <c r="A858" s="1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1"/>
      <c r="AB858" s="2"/>
      <c r="AC858" s="3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4" x14ac:dyDescent="0.15">
      <c r="A859" s="1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1"/>
      <c r="AB859" s="2"/>
      <c r="AC859" s="3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4" x14ac:dyDescent="0.15">
      <c r="A860" s="1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1"/>
      <c r="AB860" s="2"/>
      <c r="AC860" s="3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4" x14ac:dyDescent="0.15">
      <c r="A861" s="1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1"/>
      <c r="AB861" s="2"/>
      <c r="AC861" s="3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4" x14ac:dyDescent="0.15">
      <c r="A862" s="1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1"/>
      <c r="AB862" s="2"/>
      <c r="AC862" s="3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4" x14ac:dyDescent="0.15">
      <c r="A863" s="1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1"/>
      <c r="AB863" s="2"/>
      <c r="AC863" s="3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4" x14ac:dyDescent="0.15">
      <c r="A864" s="1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1"/>
      <c r="AB864" s="2"/>
      <c r="AC864" s="3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4" x14ac:dyDescent="0.15">
      <c r="A865" s="1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1"/>
      <c r="AB865" s="2"/>
      <c r="AC865" s="3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4" x14ac:dyDescent="0.15">
      <c r="A866" s="1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1"/>
      <c r="AB866" s="2"/>
      <c r="AC866" s="3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4" x14ac:dyDescent="0.15">
      <c r="A867" s="1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1"/>
      <c r="AB867" s="2"/>
      <c r="AC867" s="3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4" x14ac:dyDescent="0.15">
      <c r="A868" s="1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1"/>
      <c r="AB868" s="2"/>
      <c r="AC868" s="3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4" x14ac:dyDescent="0.15">
      <c r="A869" s="1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1"/>
      <c r="AB869" s="2"/>
      <c r="AC869" s="3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4" x14ac:dyDescent="0.15">
      <c r="A870" s="1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1"/>
      <c r="AB870" s="2"/>
      <c r="AC870" s="3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4" x14ac:dyDescent="0.15">
      <c r="A871" s="1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1"/>
      <c r="AB871" s="2"/>
      <c r="AC871" s="3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4" x14ac:dyDescent="0.15">
      <c r="A872" s="1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1"/>
      <c r="AB872" s="2"/>
      <c r="AC872" s="3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4" x14ac:dyDescent="0.15">
      <c r="A873" s="1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1"/>
      <c r="AB873" s="2"/>
      <c r="AC873" s="3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4" x14ac:dyDescent="0.15">
      <c r="A874" s="1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1"/>
      <c r="AB874" s="2"/>
      <c r="AC874" s="3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4" x14ac:dyDescent="0.15">
      <c r="A875" s="1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1"/>
      <c r="AB875" s="2"/>
      <c r="AC875" s="3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4" x14ac:dyDescent="0.15">
      <c r="A876" s="1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1"/>
      <c r="AB876" s="2"/>
      <c r="AC876" s="3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4" x14ac:dyDescent="0.15">
      <c r="A877" s="1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1"/>
      <c r="AB877" s="2"/>
      <c r="AC877" s="3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4" x14ac:dyDescent="0.15">
      <c r="A878" s="1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1"/>
      <c r="AB878" s="2"/>
      <c r="AC878" s="3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4" x14ac:dyDescent="0.15">
      <c r="A879" s="1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1"/>
      <c r="AB879" s="2"/>
      <c r="AC879" s="3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4" x14ac:dyDescent="0.15">
      <c r="A880" s="1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1"/>
      <c r="AB880" s="2"/>
      <c r="AC880" s="3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4" x14ac:dyDescent="0.15">
      <c r="A881" s="1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1"/>
      <c r="AB881" s="2"/>
      <c r="AC881" s="3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4" x14ac:dyDescent="0.15">
      <c r="A882" s="1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1"/>
      <c r="AB882" s="2"/>
      <c r="AC882" s="3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4" x14ac:dyDescent="0.15">
      <c r="A883" s="1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1"/>
      <c r="AB883" s="2"/>
      <c r="AC883" s="3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4" x14ac:dyDescent="0.15">
      <c r="A884" s="1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1"/>
      <c r="AB884" s="2"/>
      <c r="AC884" s="3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4" x14ac:dyDescent="0.15">
      <c r="A885" s="1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1"/>
      <c r="AB885" s="2"/>
      <c r="AC885" s="3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4" x14ac:dyDescent="0.15">
      <c r="A886" s="1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1"/>
      <c r="AB886" s="2"/>
      <c r="AC886" s="3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4" x14ac:dyDescent="0.15">
      <c r="A887" s="1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1"/>
      <c r="AB887" s="2"/>
      <c r="AC887" s="3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4" x14ac:dyDescent="0.15">
      <c r="A888" s="1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1"/>
      <c r="AB888" s="2"/>
      <c r="AC888" s="3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4" x14ac:dyDescent="0.15">
      <c r="A889" s="1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1"/>
      <c r="AB889" s="2"/>
      <c r="AC889" s="3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4" x14ac:dyDescent="0.15">
      <c r="A890" s="1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1"/>
      <c r="AB890" s="2"/>
      <c r="AC890" s="3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4" x14ac:dyDescent="0.15">
      <c r="A891" s="1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1"/>
      <c r="AB891" s="2"/>
      <c r="AC891" s="3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4" x14ac:dyDescent="0.15">
      <c r="A892" s="1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1"/>
      <c r="AB892" s="2"/>
      <c r="AC892" s="3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4" x14ac:dyDescent="0.15">
      <c r="A893" s="1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1"/>
      <c r="AB893" s="2"/>
      <c r="AC893" s="3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4" x14ac:dyDescent="0.15">
      <c r="A894" s="1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1"/>
      <c r="AB894" s="2"/>
      <c r="AC894" s="3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4" x14ac:dyDescent="0.15">
      <c r="A895" s="1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1"/>
      <c r="AB895" s="2"/>
      <c r="AC895" s="3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4" x14ac:dyDescent="0.15">
      <c r="A896" s="1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1"/>
      <c r="AB896" s="2"/>
      <c r="AC896" s="3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4" x14ac:dyDescent="0.15">
      <c r="A897" s="1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1"/>
      <c r="AB897" s="2"/>
      <c r="AC897" s="3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4" x14ac:dyDescent="0.15">
      <c r="A898" s="1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1"/>
      <c r="AB898" s="2"/>
      <c r="AC898" s="3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4" x14ac:dyDescent="0.15">
      <c r="A899" s="1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1"/>
      <c r="AB899" s="2"/>
      <c r="AC899" s="3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4" x14ac:dyDescent="0.15">
      <c r="A900" s="1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1"/>
      <c r="AB900" s="2"/>
      <c r="AC900" s="3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4" x14ac:dyDescent="0.15">
      <c r="A901" s="1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1"/>
      <c r="AB901" s="2"/>
      <c r="AC901" s="3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4" x14ac:dyDescent="0.15">
      <c r="A902" s="1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1"/>
      <c r="AB902" s="2"/>
      <c r="AC902" s="3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4" x14ac:dyDescent="0.15">
      <c r="A903" s="1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1"/>
      <c r="AB903" s="2"/>
      <c r="AC903" s="3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4" x14ac:dyDescent="0.15">
      <c r="A904" s="1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1"/>
      <c r="AB904" s="2"/>
      <c r="AC904" s="3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4" x14ac:dyDescent="0.15">
      <c r="A905" s="1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1"/>
      <c r="AB905" s="2"/>
      <c r="AC905" s="3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4" x14ac:dyDescent="0.15">
      <c r="A906" s="1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1"/>
      <c r="AB906" s="2"/>
      <c r="AC906" s="3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4" x14ac:dyDescent="0.15">
      <c r="A907" s="1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1"/>
      <c r="AB907" s="2"/>
      <c r="AC907" s="3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4" x14ac:dyDescent="0.15">
      <c r="A908" s="1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1"/>
      <c r="AB908" s="2"/>
      <c r="AC908" s="3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4" x14ac:dyDescent="0.15">
      <c r="A909" s="1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1"/>
      <c r="AB909" s="2"/>
      <c r="AC909" s="3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4" x14ac:dyDescent="0.15">
      <c r="A910" s="1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1"/>
      <c r="AB910" s="2"/>
      <c r="AC910" s="3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4" x14ac:dyDescent="0.15">
      <c r="A911" s="1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1"/>
      <c r="AB911" s="2"/>
      <c r="AC911" s="3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4" x14ac:dyDescent="0.15">
      <c r="A912" s="1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1"/>
      <c r="AB912" s="2"/>
      <c r="AC912" s="3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4" x14ac:dyDescent="0.15">
      <c r="A913" s="1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1"/>
      <c r="AB913" s="2"/>
      <c r="AC913" s="3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4" x14ac:dyDescent="0.15">
      <c r="A914" s="1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1"/>
      <c r="AB914" s="2"/>
      <c r="AC914" s="3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4" x14ac:dyDescent="0.15">
      <c r="A915" s="1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1"/>
      <c r="AB915" s="2"/>
      <c r="AC915" s="3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4" x14ac:dyDescent="0.15">
      <c r="A916" s="1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1"/>
      <c r="AB916" s="2"/>
      <c r="AC916" s="3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4" x14ac:dyDescent="0.15">
      <c r="A917" s="1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1"/>
      <c r="AB917" s="2"/>
      <c r="AC917" s="3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4" x14ac:dyDescent="0.15">
      <c r="A918" s="1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1"/>
      <c r="AB918" s="2"/>
      <c r="AC918" s="3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4" x14ac:dyDescent="0.15">
      <c r="A919" s="1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1"/>
      <c r="AB919" s="2"/>
      <c r="AC919" s="3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4" x14ac:dyDescent="0.15">
      <c r="A920" s="1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1"/>
      <c r="AB920" s="2"/>
      <c r="AC920" s="3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4" x14ac:dyDescent="0.15">
      <c r="A921" s="1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1"/>
      <c r="AB921" s="2"/>
      <c r="AC921" s="3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4" x14ac:dyDescent="0.15">
      <c r="A922" s="1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1"/>
      <c r="AB922" s="2"/>
      <c r="AC922" s="3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4" x14ac:dyDescent="0.15">
      <c r="A923" s="1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1"/>
      <c r="AB923" s="2"/>
      <c r="AC923" s="3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4" x14ac:dyDescent="0.15">
      <c r="A924" s="1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1"/>
      <c r="AB924" s="2"/>
      <c r="AC924" s="3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4" x14ac:dyDescent="0.15">
      <c r="A925" s="1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1"/>
      <c r="AB925" s="2"/>
      <c r="AC925" s="3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4" x14ac:dyDescent="0.15">
      <c r="A926" s="1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1"/>
      <c r="AB926" s="2"/>
      <c r="AC926" s="3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4" x14ac:dyDescent="0.15">
      <c r="A927" s="1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1"/>
      <c r="AB927" s="2"/>
      <c r="AC927" s="3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4" x14ac:dyDescent="0.15">
      <c r="A928" s="1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1"/>
      <c r="AB928" s="2"/>
      <c r="AC928" s="3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4" x14ac:dyDescent="0.15">
      <c r="A929" s="1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1"/>
      <c r="AB929" s="2"/>
      <c r="AC929" s="3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4" x14ac:dyDescent="0.15">
      <c r="A930" s="1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1"/>
      <c r="AB930" s="2"/>
      <c r="AC930" s="3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4" x14ac:dyDescent="0.15">
      <c r="A931" s="1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1"/>
      <c r="AB931" s="2"/>
      <c r="AC931" s="3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4" x14ac:dyDescent="0.15">
      <c r="A932" s="1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1"/>
      <c r="AB932" s="2"/>
      <c r="AC932" s="3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4" x14ac:dyDescent="0.15">
      <c r="A933" s="1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1"/>
      <c r="AB933" s="2"/>
      <c r="AC933" s="3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4" x14ac:dyDescent="0.15">
      <c r="A934" s="1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1"/>
      <c r="AB934" s="2"/>
      <c r="AC934" s="3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4" x14ac:dyDescent="0.15">
      <c r="A935" s="1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1"/>
      <c r="AB935" s="2"/>
      <c r="AC935" s="3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4" x14ac:dyDescent="0.15">
      <c r="A936" s="1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1"/>
      <c r="AB936" s="2"/>
      <c r="AC936" s="3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4" x14ac:dyDescent="0.15">
      <c r="A937" s="1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1"/>
      <c r="AB937" s="2"/>
      <c r="AC937" s="3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4" x14ac:dyDescent="0.15">
      <c r="A938" s="1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1"/>
      <c r="AB938" s="2"/>
      <c r="AC938" s="3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4" x14ac:dyDescent="0.15">
      <c r="A939" s="1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1"/>
      <c r="AB939" s="2"/>
      <c r="AC939" s="3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4" x14ac:dyDescent="0.15">
      <c r="A940" s="1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1"/>
      <c r="AB940" s="2"/>
      <c r="AC940" s="3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4" x14ac:dyDescent="0.15">
      <c r="A941" s="1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1"/>
      <c r="AB941" s="2"/>
      <c r="AC941" s="3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4" x14ac:dyDescent="0.15">
      <c r="A942" s="1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1"/>
      <c r="AB942" s="2"/>
      <c r="AC942" s="3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4" x14ac:dyDescent="0.15">
      <c r="A943" s="1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1"/>
      <c r="AB943" s="2"/>
      <c r="AC943" s="3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4" x14ac:dyDescent="0.15">
      <c r="A944" s="1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1"/>
      <c r="AB944" s="2"/>
      <c r="AC944" s="3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4" x14ac:dyDescent="0.15">
      <c r="A945" s="1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1"/>
      <c r="AB945" s="2"/>
      <c r="AC945" s="3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4" x14ac:dyDescent="0.15">
      <c r="A946" s="1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1"/>
      <c r="AB946" s="2"/>
      <c r="AC946" s="3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4" x14ac:dyDescent="0.15">
      <c r="A947" s="1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1"/>
      <c r="AB947" s="2"/>
      <c r="AC947" s="3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4" x14ac:dyDescent="0.15">
      <c r="A948" s="1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1"/>
      <c r="AB948" s="2"/>
      <c r="AC948" s="3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4" x14ac:dyDescent="0.15">
      <c r="A949" s="1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1"/>
      <c r="AB949" s="2"/>
      <c r="AC949" s="3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4" x14ac:dyDescent="0.15">
      <c r="A950" s="1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1"/>
      <c r="AB950" s="2"/>
      <c r="AC950" s="3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4" x14ac:dyDescent="0.15">
      <c r="A951" s="1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1"/>
      <c r="AB951" s="2"/>
      <c r="AC951" s="3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4" x14ac:dyDescent="0.15">
      <c r="A952" s="1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1"/>
      <c r="AB952" s="2"/>
      <c r="AC952" s="3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4" x14ac:dyDescent="0.15">
      <c r="A953" s="1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1"/>
      <c r="AB953" s="2"/>
      <c r="AC953" s="3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4" x14ac:dyDescent="0.15">
      <c r="A954" s="1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1"/>
      <c r="AB954" s="2"/>
      <c r="AC954" s="3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4" x14ac:dyDescent="0.15">
      <c r="A955" s="1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1"/>
      <c r="AB955" s="2"/>
      <c r="AC955" s="3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4" x14ac:dyDescent="0.15">
      <c r="A956" s="1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1"/>
      <c r="AB956" s="2"/>
      <c r="AC956" s="3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4" x14ac:dyDescent="0.15">
      <c r="A957" s="1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1"/>
      <c r="AB957" s="2"/>
      <c r="AC957" s="3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4" x14ac:dyDescent="0.15">
      <c r="A958" s="1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1"/>
      <c r="AB958" s="2"/>
      <c r="AC958" s="3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4" x14ac:dyDescent="0.15">
      <c r="A959" s="1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1"/>
      <c r="AB959" s="2"/>
      <c r="AC959" s="3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4" x14ac:dyDescent="0.15">
      <c r="A960" s="1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1"/>
      <c r="AB960" s="2"/>
      <c r="AC960" s="3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4" x14ac:dyDescent="0.15">
      <c r="A961" s="1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1"/>
      <c r="AB961" s="2"/>
      <c r="AC961" s="3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4" x14ac:dyDescent="0.15">
      <c r="A962" s="1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1"/>
      <c r="AB962" s="2"/>
      <c r="AC962" s="3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4" x14ac:dyDescent="0.15">
      <c r="A963" s="1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1"/>
      <c r="AB963" s="2"/>
      <c r="AC963" s="3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4" x14ac:dyDescent="0.15">
      <c r="A964" s="1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1"/>
      <c r="AB964" s="2"/>
      <c r="AC964" s="3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4" x14ac:dyDescent="0.15">
      <c r="A965" s="1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1"/>
      <c r="AB965" s="2"/>
      <c r="AC965" s="3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4" x14ac:dyDescent="0.15">
      <c r="A966" s="1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1"/>
      <c r="AB966" s="2"/>
      <c r="AC966" s="3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4" x14ac:dyDescent="0.15">
      <c r="A967" s="1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1"/>
      <c r="AB967" s="2"/>
      <c r="AC967" s="3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4" x14ac:dyDescent="0.15">
      <c r="A968" s="1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1"/>
      <c r="AB968" s="2"/>
      <c r="AC968" s="3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4" x14ac:dyDescent="0.15">
      <c r="A969" s="1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1"/>
      <c r="AB969" s="2"/>
      <c r="AC969" s="3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4" x14ac:dyDescent="0.15">
      <c r="A970" s="1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1"/>
      <c r="AB970" s="2"/>
      <c r="AC970" s="3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4" x14ac:dyDescent="0.15">
      <c r="A971" s="1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1"/>
      <c r="AB971" s="2"/>
      <c r="AC971" s="3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4" x14ac:dyDescent="0.15">
      <c r="A972" s="1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1"/>
      <c r="AB972" s="2"/>
      <c r="AC972" s="3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4" x14ac:dyDescent="0.15">
      <c r="A973" s="1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1"/>
      <c r="AB973" s="2"/>
      <c r="AC973" s="3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4" x14ac:dyDescent="0.15">
      <c r="A974" s="1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1"/>
      <c r="AB974" s="2"/>
      <c r="AC974" s="3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4" x14ac:dyDescent="0.15">
      <c r="A975" s="1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1"/>
      <c r="AB975" s="2"/>
      <c r="AC975" s="3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4" x14ac:dyDescent="0.15">
      <c r="A976" s="1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1"/>
      <c r="AB976" s="2"/>
      <c r="AC976" s="3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4" x14ac:dyDescent="0.15">
      <c r="A977" s="1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1"/>
      <c r="AB977" s="2"/>
      <c r="AC977" s="3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4" x14ac:dyDescent="0.15">
      <c r="A978" s="1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1"/>
      <c r="AB978" s="2"/>
      <c r="AC978" s="3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4" x14ac:dyDescent="0.15">
      <c r="A979" s="1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1"/>
      <c r="AB979" s="2"/>
      <c r="AC979" s="3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4" x14ac:dyDescent="0.15">
      <c r="A980" s="1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1"/>
      <c r="AB980" s="2"/>
      <c r="AC980" s="3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4" x14ac:dyDescent="0.15">
      <c r="A981" s="1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1"/>
      <c r="AB981" s="2"/>
      <c r="AC981" s="3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4" x14ac:dyDescent="0.15">
      <c r="A982" s="1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1"/>
      <c r="AB982" s="2"/>
      <c r="AC982" s="3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4" x14ac:dyDescent="0.15">
      <c r="A983" s="1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1"/>
      <c r="AB983" s="2"/>
      <c r="AC983" s="3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4" x14ac:dyDescent="0.15">
      <c r="A984" s="1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1"/>
      <c r="AB984" s="2"/>
      <c r="AC984" s="3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4" x14ac:dyDescent="0.15">
      <c r="A985" s="1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1"/>
      <c r="AB985" s="2"/>
      <c r="AC985" s="3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4" x14ac:dyDescent="0.15">
      <c r="A986" s="1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1"/>
      <c r="AB986" s="2"/>
      <c r="AC986" s="3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4" x14ac:dyDescent="0.15">
      <c r="A987" s="1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1"/>
      <c r="AB987" s="2"/>
      <c r="AC987" s="3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4" x14ac:dyDescent="0.15">
      <c r="A988" s="1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1"/>
      <c r="AB988" s="2"/>
      <c r="AC988" s="3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4" x14ac:dyDescent="0.15">
      <c r="A989" s="1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1"/>
      <c r="AB989" s="2"/>
      <c r="AC989" s="3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4" x14ac:dyDescent="0.15">
      <c r="A990" s="1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1"/>
      <c r="AB990" s="2"/>
      <c r="AC990" s="3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4" x14ac:dyDescent="0.15">
      <c r="A991" s="1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1"/>
      <c r="AB991" s="2"/>
      <c r="AC991" s="3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4" x14ac:dyDescent="0.15">
      <c r="A992" s="1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1"/>
      <c r="AB992" s="2"/>
      <c r="AC992" s="3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4" x14ac:dyDescent="0.15">
      <c r="A993" s="1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1"/>
      <c r="AB993" s="2"/>
      <c r="AC993" s="3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4" x14ac:dyDescent="0.15">
      <c r="A994" s="1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1"/>
      <c r="AB994" s="2"/>
      <c r="AC994" s="3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4" x14ac:dyDescent="0.15">
      <c r="A995" s="1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1"/>
      <c r="AB995" s="2"/>
      <c r="AC995" s="3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4" x14ac:dyDescent="0.15">
      <c r="A996" s="1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1"/>
      <c r="AB996" s="2"/>
      <c r="AC996" s="3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4" x14ac:dyDescent="0.15">
      <c r="A997" s="1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1"/>
      <c r="AB997" s="2"/>
      <c r="AC997" s="3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spans="1:39" ht="14" x14ac:dyDescent="0.15">
      <c r="A998" s="1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1"/>
      <c r="AB998" s="2"/>
      <c r="AC998" s="3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spans="1:39" ht="14" x14ac:dyDescent="0.15">
      <c r="A999" s="1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1"/>
      <c r="AB999" s="2"/>
      <c r="AC999" s="3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spans="1:39" ht="14" x14ac:dyDescent="0.15">
      <c r="A1000" s="1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1"/>
      <c r="AB1000" s="2"/>
      <c r="AC1000" s="3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  <row r="1001" spans="1:39" ht="14" x14ac:dyDescent="0.15">
      <c r="A1001" s="1"/>
      <c r="B1001" s="1"/>
      <c r="C1001" s="1"/>
      <c r="D1001" s="1"/>
      <c r="E1001" s="1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1"/>
      <c r="AB1001" s="2"/>
      <c r="AC1001" s="3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</row>
    <row r="1002" spans="1:39" ht="14" x14ac:dyDescent="0.15">
      <c r="A1002" s="1"/>
      <c r="B1002" s="1"/>
      <c r="C1002" s="1"/>
      <c r="D1002" s="1"/>
      <c r="E1002" s="1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1"/>
      <c r="AB1002" s="2"/>
      <c r="AC1002" s="3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</row>
    <row r="1003" spans="1:39" ht="14" x14ac:dyDescent="0.15">
      <c r="A1003" s="1"/>
      <c r="B1003" s="1"/>
      <c r="C1003" s="1"/>
      <c r="D1003" s="1"/>
      <c r="E1003" s="1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1"/>
      <c r="AB1003" s="2"/>
      <c r="AC1003" s="3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</row>
    <row r="1004" spans="1:39" ht="14" x14ac:dyDescent="0.15">
      <c r="A1004" s="1"/>
      <c r="B1004" s="1"/>
      <c r="C1004" s="1"/>
      <c r="D1004" s="1"/>
      <c r="E1004" s="1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1"/>
      <c r="AB1004" s="2"/>
      <c r="AC1004" s="3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</row>
    <row r="1005" spans="1:39" ht="14" x14ac:dyDescent="0.15">
      <c r="A1005" s="1"/>
      <c r="B1005" s="1"/>
      <c r="C1005" s="1"/>
      <c r="D1005" s="1"/>
      <c r="E1005" s="1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1"/>
      <c r="AB1005" s="2"/>
      <c r="AC1005" s="3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</row>
    <row r="1006" spans="1:39" ht="14" x14ac:dyDescent="0.15">
      <c r="A1006" s="1"/>
      <c r="B1006" s="1"/>
      <c r="C1006" s="1"/>
      <c r="D1006" s="1"/>
      <c r="E1006" s="1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1"/>
      <c r="AB1006" s="2"/>
      <c r="AC1006" s="3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</row>
    <row r="1007" spans="1:39" ht="14" x14ac:dyDescent="0.15">
      <c r="A1007" s="1"/>
      <c r="B1007" s="1"/>
      <c r="C1007" s="1"/>
      <c r="D1007" s="1"/>
      <c r="E1007" s="1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1"/>
      <c r="AB1007" s="2"/>
      <c r="AC1007" s="3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</row>
    <row r="1008" spans="1:39" ht="14" x14ac:dyDescent="0.15">
      <c r="A1008" s="1"/>
      <c r="B1008" s="1"/>
      <c r="C1008" s="1"/>
      <c r="D1008" s="1"/>
      <c r="E1008" s="1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1"/>
      <c r="AB1008" s="2"/>
      <c r="AC1008" s="3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</row>
    <row r="1009" spans="1:39" ht="14" x14ac:dyDescent="0.15">
      <c r="A1009" s="1"/>
      <c r="B1009" s="1"/>
      <c r="C1009" s="1"/>
      <c r="D1009" s="1"/>
      <c r="E1009" s="1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1"/>
      <c r="AB1009" s="2"/>
      <c r="AC1009" s="3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</row>
    <row r="1010" spans="1:39" ht="14" x14ac:dyDescent="0.15">
      <c r="A1010" s="1"/>
      <c r="B1010" s="1"/>
      <c r="C1010" s="1"/>
      <c r="D1010" s="1"/>
      <c r="E1010" s="1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1"/>
      <c r="AB1010" s="2"/>
      <c r="AC1010" s="3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</row>
    <row r="1011" spans="1:39" ht="14" x14ac:dyDescent="0.15">
      <c r="A1011" s="1"/>
      <c r="B1011" s="1"/>
      <c r="C1011" s="1"/>
      <c r="D1011" s="1"/>
      <c r="E1011" s="1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1"/>
      <c r="AB1011" s="2"/>
      <c r="AC1011" s="3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</row>
    <row r="1012" spans="1:39" ht="14" x14ac:dyDescent="0.15">
      <c r="A1012" s="1"/>
      <c r="B1012" s="1"/>
      <c r="C1012" s="1"/>
      <c r="D1012" s="1"/>
      <c r="E1012" s="1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1"/>
      <c r="AB1012" s="2"/>
      <c r="AC1012" s="3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</row>
    <row r="1013" spans="1:39" ht="14" x14ac:dyDescent="0.15">
      <c r="A1013" s="1"/>
      <c r="B1013" s="1"/>
      <c r="C1013" s="1"/>
      <c r="D1013" s="1"/>
      <c r="E1013" s="1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1"/>
      <c r="AB1013" s="2"/>
      <c r="AC1013" s="3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</row>
    <row r="1014" spans="1:39" ht="14" x14ac:dyDescent="0.15">
      <c r="A1014" s="1"/>
      <c r="B1014" s="1"/>
      <c r="C1014" s="1"/>
      <c r="D1014" s="1"/>
      <c r="E1014" s="1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1"/>
      <c r="AB1014" s="2"/>
      <c r="AC1014" s="3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</row>
    <row r="1015" spans="1:39" ht="14" x14ac:dyDescent="0.15">
      <c r="A1015" s="1"/>
      <c r="B1015" s="1"/>
      <c r="C1015" s="1"/>
      <c r="D1015" s="1"/>
      <c r="E1015" s="1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1"/>
      <c r="AB1015" s="2"/>
      <c r="AC1015" s="3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</row>
    <row r="1016" spans="1:39" ht="14" x14ac:dyDescent="0.15">
      <c r="A1016" s="1"/>
      <c r="B1016" s="1"/>
      <c r="C1016" s="1"/>
      <c r="D1016" s="1"/>
      <c r="E1016" s="1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1"/>
      <c r="AB1016" s="2"/>
      <c r="AC1016" s="3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</row>
    <row r="1017" spans="1:39" ht="14" x14ac:dyDescent="0.15">
      <c r="A1017" s="1"/>
      <c r="B1017" s="1"/>
      <c r="C1017" s="1"/>
      <c r="D1017" s="1"/>
      <c r="E1017" s="1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1"/>
      <c r="AB1017" s="2"/>
      <c r="AC1017" s="3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</row>
    <row r="1018" spans="1:39" ht="14" x14ac:dyDescent="0.15">
      <c r="A1018" s="1"/>
      <c r="B1018" s="1"/>
      <c r="C1018" s="1"/>
      <c r="D1018" s="1"/>
      <c r="E1018" s="1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1"/>
      <c r="AB1018" s="2"/>
      <c r="AC1018" s="3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</row>
    <row r="1019" spans="1:39" ht="14" x14ac:dyDescent="0.15">
      <c r="A1019" s="1"/>
      <c r="B1019" s="1"/>
      <c r="C1019" s="1"/>
      <c r="D1019" s="1"/>
      <c r="E1019" s="1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1"/>
      <c r="AB1019" s="2"/>
      <c r="AC1019" s="3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</row>
    <row r="1020" spans="1:39" ht="14" x14ac:dyDescent="0.15">
      <c r="A1020" s="1"/>
      <c r="B1020" s="1"/>
      <c r="C1020" s="1"/>
      <c r="D1020" s="1"/>
      <c r="E1020" s="1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1"/>
      <c r="AB1020" s="2"/>
      <c r="AC1020" s="3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</row>
    <row r="1021" spans="1:39" ht="14" x14ac:dyDescent="0.15">
      <c r="A1021" s="1"/>
      <c r="B1021" s="1"/>
      <c r="C1021" s="1"/>
      <c r="D1021" s="1"/>
      <c r="E1021" s="1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1"/>
      <c r="AB1021" s="2"/>
      <c r="AC1021" s="3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</row>
    <row r="1022" spans="1:39" ht="14" x14ac:dyDescent="0.15">
      <c r="A1022" s="1"/>
      <c r="B1022" s="1"/>
      <c r="C1022" s="1"/>
      <c r="D1022" s="1"/>
      <c r="E1022" s="1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1"/>
      <c r="AB1022" s="2"/>
      <c r="AC1022" s="3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</row>
    <row r="1023" spans="1:39" ht="14" x14ac:dyDescent="0.15">
      <c r="A1023" s="1"/>
      <c r="B1023" s="1"/>
      <c r="C1023" s="1"/>
      <c r="D1023" s="1"/>
      <c r="E1023" s="1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1"/>
      <c r="AB1023" s="2"/>
      <c r="AC1023" s="3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</row>
    <row r="1024" spans="1:39" ht="14" x14ac:dyDescent="0.15">
      <c r="A1024" s="1"/>
      <c r="B1024" s="1"/>
      <c r="C1024" s="1"/>
      <c r="D1024" s="1"/>
      <c r="E1024" s="1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1"/>
      <c r="AB1024" s="2"/>
      <c r="AC1024" s="3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</row>
    <row r="1025" spans="1:39" ht="14" x14ac:dyDescent="0.15">
      <c r="A1025" s="1"/>
      <c r="B1025" s="1"/>
      <c r="C1025" s="1"/>
      <c r="D1025" s="1"/>
      <c r="E1025" s="1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1"/>
      <c r="AB1025" s="2"/>
      <c r="AC1025" s="3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</row>
    <row r="1026" spans="1:39" ht="14" x14ac:dyDescent="0.15">
      <c r="A1026" s="1"/>
      <c r="B1026" s="1"/>
      <c r="C1026" s="1"/>
      <c r="D1026" s="1"/>
      <c r="E1026" s="1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1"/>
      <c r="AB1026" s="2"/>
      <c r="AC1026" s="3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</row>
    <row r="1027" spans="1:39" ht="14" x14ac:dyDescent="0.15">
      <c r="A1027" s="1"/>
      <c r="B1027" s="1"/>
      <c r="C1027" s="1"/>
      <c r="D1027" s="1"/>
      <c r="E1027" s="1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1"/>
      <c r="AB1027" s="2"/>
      <c r="AC1027" s="3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</row>
    <row r="1028" spans="1:39" ht="14" x14ac:dyDescent="0.15">
      <c r="A1028" s="1"/>
      <c r="B1028" s="1"/>
      <c r="C1028" s="1"/>
      <c r="D1028" s="1"/>
      <c r="E1028" s="1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1"/>
      <c r="AB1028" s="2"/>
      <c r="AC1028" s="3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</row>
    <row r="1029" spans="1:39" ht="14" x14ac:dyDescent="0.15">
      <c r="A1029" s="1"/>
      <c r="B1029" s="1"/>
      <c r="C1029" s="1"/>
      <c r="D1029" s="1"/>
      <c r="E1029" s="1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1"/>
      <c r="AB1029" s="2"/>
      <c r="AC1029" s="3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</row>
    <row r="1030" spans="1:39" ht="14" x14ac:dyDescent="0.15">
      <c r="A1030" s="1"/>
      <c r="B1030" s="1"/>
      <c r="C1030" s="1"/>
      <c r="D1030" s="1"/>
      <c r="E1030" s="1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1"/>
      <c r="AB1030" s="2"/>
      <c r="AC1030" s="3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</row>
    <row r="1031" spans="1:39" ht="14" x14ac:dyDescent="0.15">
      <c r="A1031" s="1"/>
      <c r="B1031" s="1"/>
      <c r="C1031" s="1"/>
      <c r="D1031" s="1"/>
      <c r="E1031" s="1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1"/>
      <c r="AB1031" s="2"/>
      <c r="AC1031" s="3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</row>
    <row r="1032" spans="1:39" ht="14" x14ac:dyDescent="0.15">
      <c r="A1032" s="1"/>
      <c r="B1032" s="1"/>
      <c r="C1032" s="1"/>
      <c r="D1032" s="1"/>
      <c r="E1032" s="1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1"/>
      <c r="AB1032" s="2"/>
      <c r="AC1032" s="3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</row>
    <row r="1033" spans="1:39" ht="14" x14ac:dyDescent="0.15">
      <c r="A1033" s="1"/>
      <c r="B1033" s="1"/>
      <c r="C1033" s="1"/>
      <c r="D1033" s="1"/>
      <c r="E1033" s="1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1"/>
      <c r="AB1033" s="2"/>
      <c r="AC1033" s="3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</row>
    <row r="1034" spans="1:39" ht="14" x14ac:dyDescent="0.15">
      <c r="A1034" s="1"/>
      <c r="B1034" s="1"/>
      <c r="C1034" s="1"/>
      <c r="D1034" s="1"/>
      <c r="E1034" s="1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1"/>
      <c r="AB1034" s="2"/>
      <c r="AC1034" s="3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</row>
    <row r="1035" spans="1:39" ht="14" x14ac:dyDescent="0.15">
      <c r="A1035" s="1"/>
      <c r="B1035" s="1"/>
      <c r="C1035" s="1"/>
      <c r="D1035" s="1"/>
      <c r="E1035" s="1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1"/>
      <c r="AB1035" s="2"/>
      <c r="AC1035" s="3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</row>
    <row r="1036" spans="1:39" ht="14" x14ac:dyDescent="0.15">
      <c r="A1036" s="1"/>
      <c r="B1036" s="1"/>
      <c r="C1036" s="1"/>
      <c r="D1036" s="1"/>
      <c r="E1036" s="1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1"/>
      <c r="AB1036" s="2"/>
      <c r="AC1036" s="3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</row>
    <row r="1037" spans="1:39" ht="14" x14ac:dyDescent="0.15">
      <c r="A1037" s="1"/>
      <c r="B1037" s="1"/>
      <c r="C1037" s="1"/>
      <c r="D1037" s="1"/>
      <c r="E1037" s="1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1"/>
      <c r="AB1037" s="2"/>
      <c r="AC1037" s="3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</row>
    <row r="1038" spans="1:39" ht="14" x14ac:dyDescent="0.15">
      <c r="A1038" s="1"/>
      <c r="B1038" s="1"/>
      <c r="C1038" s="1"/>
      <c r="D1038" s="1"/>
      <c r="E1038" s="1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1"/>
      <c r="AB1038" s="2"/>
      <c r="AC1038" s="3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</row>
    <row r="1039" spans="1:39" ht="14" x14ac:dyDescent="0.15">
      <c r="A1039" s="1"/>
      <c r="B1039" s="1"/>
      <c r="C1039" s="1"/>
      <c r="D1039" s="1"/>
      <c r="E1039" s="1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1"/>
      <c r="AB1039" s="2"/>
      <c r="AC1039" s="3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</row>
    <row r="1040" spans="1:39" ht="14" x14ac:dyDescent="0.15">
      <c r="A1040" s="1"/>
      <c r="B1040" s="1"/>
      <c r="C1040" s="1"/>
      <c r="D1040" s="1"/>
      <c r="E1040" s="1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1"/>
      <c r="AB1040" s="2"/>
      <c r="AC1040" s="3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</row>
    <row r="1041" spans="1:39" ht="14" x14ac:dyDescent="0.15">
      <c r="A1041" s="1"/>
      <c r="B1041" s="1"/>
      <c r="C1041" s="1"/>
      <c r="D1041" s="1"/>
      <c r="E1041" s="1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1"/>
      <c r="AB1041" s="2"/>
      <c r="AC1041" s="3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</row>
    <row r="1042" spans="1:39" ht="14" x14ac:dyDescent="0.15">
      <c r="A1042" s="1"/>
      <c r="B1042" s="1"/>
      <c r="C1042" s="1"/>
      <c r="D1042" s="1"/>
      <c r="E1042" s="1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1"/>
      <c r="AB1042" s="2"/>
      <c r="AC1042" s="3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</row>
    <row r="1043" spans="1:39" ht="14" x14ac:dyDescent="0.15">
      <c r="A1043" s="1"/>
      <c r="B1043" s="1"/>
      <c r="C1043" s="1"/>
      <c r="D1043" s="1"/>
      <c r="E1043" s="1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1"/>
      <c r="AB1043" s="2"/>
      <c r="AC1043" s="3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</row>
    <row r="1044" spans="1:39" ht="14" x14ac:dyDescent="0.15">
      <c r="A1044" s="1"/>
      <c r="B1044" s="1"/>
      <c r="C1044" s="1"/>
      <c r="D1044" s="1"/>
      <c r="E1044" s="1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1"/>
      <c r="AB1044" s="2"/>
      <c r="AC1044" s="3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</row>
    <row r="1045" spans="1:39" ht="14" x14ac:dyDescent="0.15">
      <c r="A1045" s="1"/>
      <c r="B1045" s="1"/>
      <c r="C1045" s="1"/>
      <c r="D1045" s="1"/>
      <c r="E1045" s="1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1"/>
      <c r="AB1045" s="2"/>
      <c r="AC1045" s="3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</row>
    <row r="1046" spans="1:39" ht="14" x14ac:dyDescent="0.15">
      <c r="A1046" s="1"/>
      <c r="B1046" s="1"/>
      <c r="C1046" s="1"/>
      <c r="D1046" s="1"/>
      <c r="E1046" s="1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1"/>
      <c r="AB1046" s="2"/>
      <c r="AC1046" s="3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</row>
    <row r="1047" spans="1:39" ht="14" x14ac:dyDescent="0.15">
      <c r="A1047" s="1"/>
      <c r="B1047" s="1"/>
      <c r="C1047" s="1"/>
      <c r="D1047" s="1"/>
      <c r="E1047" s="1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1"/>
      <c r="AB1047" s="2"/>
      <c r="AC1047" s="3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</row>
    <row r="1048" spans="1:39" ht="14" x14ac:dyDescent="0.15">
      <c r="A1048" s="1"/>
      <c r="B1048" s="1"/>
      <c r="C1048" s="1"/>
      <c r="D1048" s="1"/>
      <c r="E1048" s="1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1"/>
      <c r="AB1048" s="2"/>
      <c r="AC1048" s="3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</row>
    <row r="1049" spans="1:39" ht="14" x14ac:dyDescent="0.15">
      <c r="A1049" s="1"/>
      <c r="B1049" s="1"/>
      <c r="C1049" s="1"/>
      <c r="D1049" s="1"/>
      <c r="E1049" s="1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1"/>
      <c r="AB1049" s="2"/>
      <c r="AC1049" s="3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</row>
    <row r="1050" spans="1:39" ht="14" x14ac:dyDescent="0.15">
      <c r="A1050" s="1"/>
      <c r="B1050" s="1"/>
      <c r="C1050" s="1"/>
      <c r="D1050" s="1"/>
      <c r="E1050" s="1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1"/>
      <c r="AB1050" s="2"/>
      <c r="AC1050" s="3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</row>
    <row r="1051" spans="1:39" ht="14" x14ac:dyDescent="0.15">
      <c r="A1051" s="1"/>
      <c r="B1051" s="1"/>
      <c r="C1051" s="1"/>
      <c r="D1051" s="1"/>
      <c r="E1051" s="1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1"/>
      <c r="AB1051" s="2"/>
      <c r="AC1051" s="3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</row>
    <row r="1052" spans="1:39" ht="14" x14ac:dyDescent="0.15">
      <c r="A1052" s="1"/>
      <c r="B1052" s="1"/>
      <c r="C1052" s="1"/>
      <c r="D1052" s="1"/>
      <c r="E1052" s="1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1"/>
      <c r="AB1052" s="2"/>
      <c r="AC1052" s="3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</row>
    <row r="1053" spans="1:39" ht="14" x14ac:dyDescent="0.15">
      <c r="A1053" s="1"/>
      <c r="B1053" s="1"/>
      <c r="C1053" s="1"/>
      <c r="D1053" s="1"/>
      <c r="E1053" s="1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1"/>
      <c r="AB1053" s="2"/>
      <c r="AC1053" s="3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</row>
    <row r="1054" spans="1:39" ht="14" x14ac:dyDescent="0.15">
      <c r="A1054" s="1"/>
      <c r="B1054" s="1"/>
      <c r="C1054" s="1"/>
      <c r="D1054" s="1"/>
      <c r="E1054" s="1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1"/>
      <c r="AB1054" s="2"/>
      <c r="AC1054" s="3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</row>
    <row r="1055" spans="1:39" ht="14" x14ac:dyDescent="0.15">
      <c r="A1055" s="1"/>
      <c r="B1055" s="1"/>
      <c r="C1055" s="1"/>
      <c r="D1055" s="1"/>
      <c r="E1055" s="1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1"/>
      <c r="AB1055" s="2"/>
      <c r="AC1055" s="3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</row>
    <row r="1056" spans="1:39" ht="14" x14ac:dyDescent="0.15">
      <c r="A1056" s="1"/>
      <c r="B1056" s="1"/>
      <c r="C1056" s="1"/>
      <c r="D1056" s="1"/>
      <c r="E1056" s="1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1"/>
      <c r="AB1056" s="2"/>
      <c r="AC1056" s="3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</row>
    <row r="1057" spans="1:39" ht="14" x14ac:dyDescent="0.15">
      <c r="A1057" s="1"/>
      <c r="B1057" s="1"/>
      <c r="C1057" s="1"/>
      <c r="D1057" s="1"/>
      <c r="E1057" s="1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1"/>
      <c r="AB1057" s="2"/>
      <c r="AC1057" s="3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</row>
    <row r="1058" spans="1:39" ht="14" x14ac:dyDescent="0.15">
      <c r="A1058" s="1"/>
      <c r="B1058" s="1"/>
      <c r="C1058" s="1"/>
      <c r="D1058" s="1"/>
      <c r="E1058" s="1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1"/>
      <c r="AB1058" s="2"/>
      <c r="AC1058" s="3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</row>
    <row r="1059" spans="1:39" ht="14" x14ac:dyDescent="0.15">
      <c r="A1059" s="1"/>
      <c r="B1059" s="1"/>
      <c r="C1059" s="1"/>
      <c r="D1059" s="1"/>
      <c r="E1059" s="1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1"/>
      <c r="AB1059" s="2"/>
      <c r="AC1059" s="3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</row>
  </sheetData>
  <mergeCells count="637">
    <mergeCell ref="B192:D192"/>
    <mergeCell ref="F192:G192"/>
    <mergeCell ref="I192:J192"/>
    <mergeCell ref="L192:O193"/>
    <mergeCell ref="P192:P193"/>
    <mergeCell ref="R192:R193"/>
    <mergeCell ref="S192:S193"/>
    <mergeCell ref="T192:T193"/>
    <mergeCell ref="U192:U193"/>
    <mergeCell ref="B193:D193"/>
    <mergeCell ref="F193:G193"/>
    <mergeCell ref="I193:J193"/>
    <mergeCell ref="P184:P185"/>
    <mergeCell ref="R184:U184"/>
    <mergeCell ref="R185:S185"/>
    <mergeCell ref="T185:U185"/>
    <mergeCell ref="A186:A191"/>
    <mergeCell ref="B186:E186"/>
    <mergeCell ref="G186:G191"/>
    <mergeCell ref="K186:K191"/>
    <mergeCell ref="P186:P191"/>
    <mergeCell ref="B187:E187"/>
    <mergeCell ref="T187:T189"/>
    <mergeCell ref="U187:U189"/>
    <mergeCell ref="B188:E188"/>
    <mergeCell ref="B189:E189"/>
    <mergeCell ref="R189:R190"/>
    <mergeCell ref="S189:S190"/>
    <mergeCell ref="B190:E190"/>
    <mergeCell ref="T190:T191"/>
    <mergeCell ref="U190:U191"/>
    <mergeCell ref="B191:E191"/>
    <mergeCell ref="L191:M191"/>
    <mergeCell ref="A184:A185"/>
    <mergeCell ref="B184:E185"/>
    <mergeCell ref="F184:F185"/>
    <mergeCell ref="G184:G185"/>
    <mergeCell ref="H184:H185"/>
    <mergeCell ref="I184:J184"/>
    <mergeCell ref="K184:K185"/>
    <mergeCell ref="L184:N184"/>
    <mergeCell ref="O184:O185"/>
    <mergeCell ref="B179:D179"/>
    <mergeCell ref="F179:G179"/>
    <mergeCell ref="I179:J179"/>
    <mergeCell ref="L179:O180"/>
    <mergeCell ref="P179:P180"/>
    <mergeCell ref="R179:R180"/>
    <mergeCell ref="S179:S180"/>
    <mergeCell ref="T179:T180"/>
    <mergeCell ref="U179:U180"/>
    <mergeCell ref="B180:D180"/>
    <mergeCell ref="F180:G180"/>
    <mergeCell ref="I180:J180"/>
    <mergeCell ref="P171:P172"/>
    <mergeCell ref="R171:U171"/>
    <mergeCell ref="R172:S172"/>
    <mergeCell ref="T172:U172"/>
    <mergeCell ref="A173:A178"/>
    <mergeCell ref="B173:E173"/>
    <mergeCell ref="G173:G178"/>
    <mergeCell ref="K173:K178"/>
    <mergeCell ref="P173:P178"/>
    <mergeCell ref="B174:E174"/>
    <mergeCell ref="T174:T176"/>
    <mergeCell ref="U174:U176"/>
    <mergeCell ref="B175:E175"/>
    <mergeCell ref="B176:E176"/>
    <mergeCell ref="R176:R177"/>
    <mergeCell ref="S176:S177"/>
    <mergeCell ref="B177:E177"/>
    <mergeCell ref="T177:T178"/>
    <mergeCell ref="U177:U178"/>
    <mergeCell ref="B178:E178"/>
    <mergeCell ref="L178:M178"/>
    <mergeCell ref="A171:A172"/>
    <mergeCell ref="B171:E172"/>
    <mergeCell ref="F171:F172"/>
    <mergeCell ref="G171:G172"/>
    <mergeCell ref="H171:H172"/>
    <mergeCell ref="I171:J171"/>
    <mergeCell ref="K171:K172"/>
    <mergeCell ref="L171:N171"/>
    <mergeCell ref="O171:O172"/>
    <mergeCell ref="B166:D166"/>
    <mergeCell ref="F166:G166"/>
    <mergeCell ref="I166:J166"/>
    <mergeCell ref="L166:O167"/>
    <mergeCell ref="P166:P167"/>
    <mergeCell ref="R166:R167"/>
    <mergeCell ref="S166:S167"/>
    <mergeCell ref="T166:T167"/>
    <mergeCell ref="U166:U167"/>
    <mergeCell ref="B167:D167"/>
    <mergeCell ref="F167:G167"/>
    <mergeCell ref="I167:J167"/>
    <mergeCell ref="P158:P159"/>
    <mergeCell ref="R158:U158"/>
    <mergeCell ref="R159:S159"/>
    <mergeCell ref="T159:U159"/>
    <mergeCell ref="A160:A165"/>
    <mergeCell ref="B160:E160"/>
    <mergeCell ref="G160:G165"/>
    <mergeCell ref="K160:K165"/>
    <mergeCell ref="P160:P165"/>
    <mergeCell ref="B161:E161"/>
    <mergeCell ref="T161:T163"/>
    <mergeCell ref="U161:U163"/>
    <mergeCell ref="B162:E162"/>
    <mergeCell ref="B163:E163"/>
    <mergeCell ref="R163:R164"/>
    <mergeCell ref="S163:S164"/>
    <mergeCell ref="B164:E164"/>
    <mergeCell ref="T164:T165"/>
    <mergeCell ref="U164:U165"/>
    <mergeCell ref="B165:E165"/>
    <mergeCell ref="L165:M165"/>
    <mergeCell ref="A158:A159"/>
    <mergeCell ref="B158:E159"/>
    <mergeCell ref="F158:F159"/>
    <mergeCell ref="G158:G159"/>
    <mergeCell ref="H158:H159"/>
    <mergeCell ref="I158:J158"/>
    <mergeCell ref="K158:K159"/>
    <mergeCell ref="L158:N158"/>
    <mergeCell ref="O158:O159"/>
    <mergeCell ref="I153:J153"/>
    <mergeCell ref="L153:O154"/>
    <mergeCell ref="P153:P154"/>
    <mergeCell ref="R153:R154"/>
    <mergeCell ref="S153:S154"/>
    <mergeCell ref="T153:T154"/>
    <mergeCell ref="U153:U154"/>
    <mergeCell ref="B154:D154"/>
    <mergeCell ref="F154:G154"/>
    <mergeCell ref="I154:J154"/>
    <mergeCell ref="T148:T150"/>
    <mergeCell ref="U148:U150"/>
    <mergeCell ref="B149:E149"/>
    <mergeCell ref="B150:E150"/>
    <mergeCell ref="R150:R151"/>
    <mergeCell ref="S150:S151"/>
    <mergeCell ref="B151:E151"/>
    <mergeCell ref="T151:T152"/>
    <mergeCell ref="U151:U152"/>
    <mergeCell ref="B152:E152"/>
    <mergeCell ref="L152:M152"/>
    <mergeCell ref="U140:U141"/>
    <mergeCell ref="B141:D141"/>
    <mergeCell ref="F141:G141"/>
    <mergeCell ref="I141:J141"/>
    <mergeCell ref="A145:A146"/>
    <mergeCell ref="B145:E146"/>
    <mergeCell ref="F145:F146"/>
    <mergeCell ref="G145:G146"/>
    <mergeCell ref="H145:H146"/>
    <mergeCell ref="I145:J145"/>
    <mergeCell ref="K145:K146"/>
    <mergeCell ref="L145:N145"/>
    <mergeCell ref="O145:O146"/>
    <mergeCell ref="P145:P146"/>
    <mergeCell ref="R145:U145"/>
    <mergeCell ref="R146:S146"/>
    <mergeCell ref="T146:U146"/>
    <mergeCell ref="P132:P133"/>
    <mergeCell ref="R132:U132"/>
    <mergeCell ref="R133:S133"/>
    <mergeCell ref="T133:U133"/>
    <mergeCell ref="A134:A139"/>
    <mergeCell ref="B134:E134"/>
    <mergeCell ref="G134:G139"/>
    <mergeCell ref="K134:K139"/>
    <mergeCell ref="P134:P139"/>
    <mergeCell ref="B135:E135"/>
    <mergeCell ref="T135:T137"/>
    <mergeCell ref="U135:U137"/>
    <mergeCell ref="B136:E136"/>
    <mergeCell ref="B137:E137"/>
    <mergeCell ref="R137:R138"/>
    <mergeCell ref="S137:S138"/>
    <mergeCell ref="B138:E138"/>
    <mergeCell ref="T138:T139"/>
    <mergeCell ref="U138:U139"/>
    <mergeCell ref="B139:E139"/>
    <mergeCell ref="L139:M139"/>
    <mergeCell ref="A132:A133"/>
    <mergeCell ref="B132:E133"/>
    <mergeCell ref="F132:F133"/>
    <mergeCell ref="G132:G133"/>
    <mergeCell ref="H132:H133"/>
    <mergeCell ref="I132:J132"/>
    <mergeCell ref="K132:K133"/>
    <mergeCell ref="L132:N132"/>
    <mergeCell ref="O132:O133"/>
    <mergeCell ref="B127:D127"/>
    <mergeCell ref="F127:G127"/>
    <mergeCell ref="I127:J127"/>
    <mergeCell ref="L127:O128"/>
    <mergeCell ref="P127:P128"/>
    <mergeCell ref="R127:R128"/>
    <mergeCell ref="S127:S128"/>
    <mergeCell ref="T127:T128"/>
    <mergeCell ref="U127:U128"/>
    <mergeCell ref="B128:D128"/>
    <mergeCell ref="F128:G128"/>
    <mergeCell ref="I128:J128"/>
    <mergeCell ref="P119:P120"/>
    <mergeCell ref="R119:U119"/>
    <mergeCell ref="R120:S120"/>
    <mergeCell ref="T120:U120"/>
    <mergeCell ref="A121:A126"/>
    <mergeCell ref="B121:E121"/>
    <mergeCell ref="G121:G126"/>
    <mergeCell ref="K121:K126"/>
    <mergeCell ref="P121:P126"/>
    <mergeCell ref="B122:E122"/>
    <mergeCell ref="T122:T124"/>
    <mergeCell ref="U122:U124"/>
    <mergeCell ref="B123:E123"/>
    <mergeCell ref="B124:E124"/>
    <mergeCell ref="R124:R125"/>
    <mergeCell ref="S124:S125"/>
    <mergeCell ref="B125:E125"/>
    <mergeCell ref="T125:T126"/>
    <mergeCell ref="U125:U126"/>
    <mergeCell ref="B126:E126"/>
    <mergeCell ref="L126:M126"/>
    <mergeCell ref="A119:A120"/>
    <mergeCell ref="B119:E120"/>
    <mergeCell ref="F119:F120"/>
    <mergeCell ref="G119:G120"/>
    <mergeCell ref="H119:H120"/>
    <mergeCell ref="I119:J119"/>
    <mergeCell ref="K119:K120"/>
    <mergeCell ref="L119:N119"/>
    <mergeCell ref="O119:O120"/>
    <mergeCell ref="B114:D114"/>
    <mergeCell ref="F114:G114"/>
    <mergeCell ref="I114:J114"/>
    <mergeCell ref="L114:O115"/>
    <mergeCell ref="P114:P115"/>
    <mergeCell ref="R114:R115"/>
    <mergeCell ref="S114:S115"/>
    <mergeCell ref="T114:T115"/>
    <mergeCell ref="U114:U115"/>
    <mergeCell ref="B115:D115"/>
    <mergeCell ref="F115:G115"/>
    <mergeCell ref="I115:J115"/>
    <mergeCell ref="A108:A113"/>
    <mergeCell ref="B108:E108"/>
    <mergeCell ref="G108:G113"/>
    <mergeCell ref="K108:K113"/>
    <mergeCell ref="P108:P113"/>
    <mergeCell ref="B109:E109"/>
    <mergeCell ref="T109:T111"/>
    <mergeCell ref="U109:U111"/>
    <mergeCell ref="B110:E110"/>
    <mergeCell ref="B111:E111"/>
    <mergeCell ref="R111:R112"/>
    <mergeCell ref="S111:S112"/>
    <mergeCell ref="B112:E112"/>
    <mergeCell ref="T112:T113"/>
    <mergeCell ref="U112:U113"/>
    <mergeCell ref="B113:E113"/>
    <mergeCell ref="L113:M113"/>
    <mergeCell ref="B101:D101"/>
    <mergeCell ref="F101:G101"/>
    <mergeCell ref="I101:J101"/>
    <mergeCell ref="L101:O102"/>
    <mergeCell ref="P101:P102"/>
    <mergeCell ref="R101:R102"/>
    <mergeCell ref="S101:S102"/>
    <mergeCell ref="T101:T102"/>
    <mergeCell ref="U101:U102"/>
    <mergeCell ref="B102:D102"/>
    <mergeCell ref="F102:G102"/>
    <mergeCell ref="I102:J102"/>
    <mergeCell ref="L93:N93"/>
    <mergeCell ref="O93:O94"/>
    <mergeCell ref="P93:P94"/>
    <mergeCell ref="R93:U93"/>
    <mergeCell ref="R94:S94"/>
    <mergeCell ref="T94:U94"/>
    <mergeCell ref="A95:A100"/>
    <mergeCell ref="B95:E95"/>
    <mergeCell ref="G95:G100"/>
    <mergeCell ref="K95:K100"/>
    <mergeCell ref="P95:P100"/>
    <mergeCell ref="B96:E96"/>
    <mergeCell ref="T96:T98"/>
    <mergeCell ref="U96:U98"/>
    <mergeCell ref="B97:E97"/>
    <mergeCell ref="B98:E98"/>
    <mergeCell ref="R98:R99"/>
    <mergeCell ref="S98:S99"/>
    <mergeCell ref="B99:E99"/>
    <mergeCell ref="T99:T100"/>
    <mergeCell ref="U99:U100"/>
    <mergeCell ref="B100:E100"/>
    <mergeCell ref="L100:M100"/>
    <mergeCell ref="B88:D88"/>
    <mergeCell ref="F88:G88"/>
    <mergeCell ref="I88:J88"/>
    <mergeCell ref="L88:O89"/>
    <mergeCell ref="P88:P89"/>
    <mergeCell ref="R88:R89"/>
    <mergeCell ref="S88:S89"/>
    <mergeCell ref="T88:T89"/>
    <mergeCell ref="U88:U89"/>
    <mergeCell ref="B89:D89"/>
    <mergeCell ref="F89:G89"/>
    <mergeCell ref="I89:J89"/>
    <mergeCell ref="A82:A87"/>
    <mergeCell ref="B82:E82"/>
    <mergeCell ref="G82:G87"/>
    <mergeCell ref="K82:K87"/>
    <mergeCell ref="P82:P87"/>
    <mergeCell ref="B83:E83"/>
    <mergeCell ref="T83:T85"/>
    <mergeCell ref="U83:U85"/>
    <mergeCell ref="B84:E84"/>
    <mergeCell ref="B85:E85"/>
    <mergeCell ref="R85:R86"/>
    <mergeCell ref="S85:S86"/>
    <mergeCell ref="B86:E86"/>
    <mergeCell ref="T86:T87"/>
    <mergeCell ref="U86:U87"/>
    <mergeCell ref="B87:E87"/>
    <mergeCell ref="L87:M87"/>
    <mergeCell ref="T75:T76"/>
    <mergeCell ref="U75:U76"/>
    <mergeCell ref="B76:D76"/>
    <mergeCell ref="F76:G76"/>
    <mergeCell ref="I76:J76"/>
    <mergeCell ref="A80:A81"/>
    <mergeCell ref="B80:E81"/>
    <mergeCell ref="F80:F81"/>
    <mergeCell ref="G80:G81"/>
    <mergeCell ref="H80:H81"/>
    <mergeCell ref="I80:J80"/>
    <mergeCell ref="K80:K81"/>
    <mergeCell ref="L80:N80"/>
    <mergeCell ref="O80:O81"/>
    <mergeCell ref="P80:P81"/>
    <mergeCell ref="R80:U80"/>
    <mergeCell ref="R81:S81"/>
    <mergeCell ref="T81:U81"/>
    <mergeCell ref="P67:P68"/>
    <mergeCell ref="R67:U67"/>
    <mergeCell ref="R68:S68"/>
    <mergeCell ref="T68:U68"/>
    <mergeCell ref="A69:A74"/>
    <mergeCell ref="B69:E69"/>
    <mergeCell ref="G69:G74"/>
    <mergeCell ref="K69:K74"/>
    <mergeCell ref="P69:P74"/>
    <mergeCell ref="B70:E70"/>
    <mergeCell ref="T70:T72"/>
    <mergeCell ref="U70:U72"/>
    <mergeCell ref="B71:E71"/>
    <mergeCell ref="B72:E72"/>
    <mergeCell ref="R72:R73"/>
    <mergeCell ref="S72:S73"/>
    <mergeCell ref="B73:E73"/>
    <mergeCell ref="T73:T74"/>
    <mergeCell ref="U73:U74"/>
    <mergeCell ref="B74:E74"/>
    <mergeCell ref="L74:M74"/>
    <mergeCell ref="A67:A68"/>
    <mergeCell ref="B67:E68"/>
    <mergeCell ref="F67:F68"/>
    <mergeCell ref="G67:G68"/>
    <mergeCell ref="H67:H68"/>
    <mergeCell ref="I67:J67"/>
    <mergeCell ref="K67:K68"/>
    <mergeCell ref="L67:N67"/>
    <mergeCell ref="O67:O68"/>
    <mergeCell ref="B62:D62"/>
    <mergeCell ref="F62:G62"/>
    <mergeCell ref="I62:J62"/>
    <mergeCell ref="L62:O63"/>
    <mergeCell ref="P62:P63"/>
    <mergeCell ref="R62:R63"/>
    <mergeCell ref="S62:S63"/>
    <mergeCell ref="T62:T63"/>
    <mergeCell ref="U62:U63"/>
    <mergeCell ref="B63:D63"/>
    <mergeCell ref="F63:G63"/>
    <mergeCell ref="I63:J63"/>
    <mergeCell ref="P54:P55"/>
    <mergeCell ref="R54:U54"/>
    <mergeCell ref="R55:S55"/>
    <mergeCell ref="T55:U55"/>
    <mergeCell ref="A56:A61"/>
    <mergeCell ref="B56:E56"/>
    <mergeCell ref="G56:G61"/>
    <mergeCell ref="K56:K61"/>
    <mergeCell ref="P56:P61"/>
    <mergeCell ref="B57:E57"/>
    <mergeCell ref="T57:T59"/>
    <mergeCell ref="U57:U59"/>
    <mergeCell ref="B58:E58"/>
    <mergeCell ref="B59:E59"/>
    <mergeCell ref="R59:R60"/>
    <mergeCell ref="S59:S60"/>
    <mergeCell ref="B60:E60"/>
    <mergeCell ref="T60:T61"/>
    <mergeCell ref="U60:U61"/>
    <mergeCell ref="B61:E61"/>
    <mergeCell ref="L61:M61"/>
    <mergeCell ref="A54:A55"/>
    <mergeCell ref="B54:E55"/>
    <mergeCell ref="F54:F55"/>
    <mergeCell ref="G54:G55"/>
    <mergeCell ref="H54:H55"/>
    <mergeCell ref="I54:J54"/>
    <mergeCell ref="K54:K55"/>
    <mergeCell ref="L54:N54"/>
    <mergeCell ref="O54:O55"/>
    <mergeCell ref="P41:P42"/>
    <mergeCell ref="R41:U41"/>
    <mergeCell ref="R42:S42"/>
    <mergeCell ref="T42:U42"/>
    <mergeCell ref="A43:A48"/>
    <mergeCell ref="B43:E43"/>
    <mergeCell ref="G43:G48"/>
    <mergeCell ref="K43:K48"/>
    <mergeCell ref="P43:P48"/>
    <mergeCell ref="B44:E44"/>
    <mergeCell ref="T44:T46"/>
    <mergeCell ref="U44:U46"/>
    <mergeCell ref="B45:E45"/>
    <mergeCell ref="B46:E46"/>
    <mergeCell ref="R46:R47"/>
    <mergeCell ref="S46:S47"/>
    <mergeCell ref="B47:E47"/>
    <mergeCell ref="T47:T48"/>
    <mergeCell ref="U47:U48"/>
    <mergeCell ref="B48:E48"/>
    <mergeCell ref="L48:M48"/>
    <mergeCell ref="A41:A42"/>
    <mergeCell ref="B41:E42"/>
    <mergeCell ref="F41:F42"/>
    <mergeCell ref="G41:G42"/>
    <mergeCell ref="H41:H42"/>
    <mergeCell ref="I41:J41"/>
    <mergeCell ref="K41:K42"/>
    <mergeCell ref="L41:N41"/>
    <mergeCell ref="O41:O42"/>
    <mergeCell ref="B36:D36"/>
    <mergeCell ref="F36:G36"/>
    <mergeCell ref="I36:J36"/>
    <mergeCell ref="L36:O37"/>
    <mergeCell ref="P36:P37"/>
    <mergeCell ref="R36:R37"/>
    <mergeCell ref="S36:S37"/>
    <mergeCell ref="T36:T37"/>
    <mergeCell ref="U36:U37"/>
    <mergeCell ref="B37:D37"/>
    <mergeCell ref="F37:G37"/>
    <mergeCell ref="I37:J37"/>
    <mergeCell ref="L28:N28"/>
    <mergeCell ref="O28:O29"/>
    <mergeCell ref="P28:P29"/>
    <mergeCell ref="R28:U28"/>
    <mergeCell ref="R29:S29"/>
    <mergeCell ref="T29:U29"/>
    <mergeCell ref="A30:A35"/>
    <mergeCell ref="B30:E30"/>
    <mergeCell ref="G30:G35"/>
    <mergeCell ref="K30:K35"/>
    <mergeCell ref="P30:P35"/>
    <mergeCell ref="B31:E31"/>
    <mergeCell ref="T31:T33"/>
    <mergeCell ref="U31:U33"/>
    <mergeCell ref="B32:E32"/>
    <mergeCell ref="B33:E33"/>
    <mergeCell ref="R33:R34"/>
    <mergeCell ref="S33:S34"/>
    <mergeCell ref="B34:E34"/>
    <mergeCell ref="T34:T35"/>
    <mergeCell ref="U34:U35"/>
    <mergeCell ref="B35:E35"/>
    <mergeCell ref="L35:M35"/>
    <mergeCell ref="A17:A22"/>
    <mergeCell ref="B17:E17"/>
    <mergeCell ref="G17:G22"/>
    <mergeCell ref="K17:K22"/>
    <mergeCell ref="P17:P22"/>
    <mergeCell ref="T18:T20"/>
    <mergeCell ref="U18:U20"/>
    <mergeCell ref="R20:R21"/>
    <mergeCell ref="T21:T22"/>
    <mergeCell ref="U21:U22"/>
    <mergeCell ref="L22:M22"/>
    <mergeCell ref="A15:A16"/>
    <mergeCell ref="B15:E16"/>
    <mergeCell ref="F15:F16"/>
    <mergeCell ref="G15:G16"/>
    <mergeCell ref="H15:H16"/>
    <mergeCell ref="I15:J15"/>
    <mergeCell ref="K15:K16"/>
    <mergeCell ref="L15:N15"/>
    <mergeCell ref="O15:O16"/>
    <mergeCell ref="B24:D24"/>
    <mergeCell ref="F24:G24"/>
    <mergeCell ref="I24:J24"/>
    <mergeCell ref="L23:O24"/>
    <mergeCell ref="P23:P24"/>
    <mergeCell ref="R23:R24"/>
    <mergeCell ref="S23:S24"/>
    <mergeCell ref="T23:T24"/>
    <mergeCell ref="U23:U24"/>
    <mergeCell ref="B20:E20"/>
    <mergeCell ref="B21:E21"/>
    <mergeCell ref="B22:E22"/>
    <mergeCell ref="B23:D23"/>
    <mergeCell ref="F23:G23"/>
    <mergeCell ref="I23:J23"/>
    <mergeCell ref="R2:U2"/>
    <mergeCell ref="R3:S3"/>
    <mergeCell ref="T3:U3"/>
    <mergeCell ref="P15:P16"/>
    <mergeCell ref="R15:U15"/>
    <mergeCell ref="R16:S16"/>
    <mergeCell ref="T16:U16"/>
    <mergeCell ref="B11:D11"/>
    <mergeCell ref="F10:G10"/>
    <mergeCell ref="F11:G11"/>
    <mergeCell ref="L10:O11"/>
    <mergeCell ref="P10:P11"/>
    <mergeCell ref="I11:J11"/>
    <mergeCell ref="I10:J10"/>
    <mergeCell ref="R7:R8"/>
    <mergeCell ref="R10:R11"/>
    <mergeCell ref="S7:S8"/>
    <mergeCell ref="S10:S11"/>
    <mergeCell ref="B10:D10"/>
    <mergeCell ref="L2:N2"/>
    <mergeCell ref="X2:X3"/>
    <mergeCell ref="Y2:Y3"/>
    <mergeCell ref="Z2:Z3"/>
    <mergeCell ref="AA2:AA3"/>
    <mergeCell ref="L9:M9"/>
    <mergeCell ref="O2:O3"/>
    <mergeCell ref="P2:P3"/>
    <mergeCell ref="P4:P9"/>
    <mergeCell ref="T5:T7"/>
    <mergeCell ref="T8:T9"/>
    <mergeCell ref="T10:T11"/>
    <mergeCell ref="U5:U7"/>
    <mergeCell ref="U8:U9"/>
    <mergeCell ref="U10:U11"/>
    <mergeCell ref="A147:A152"/>
    <mergeCell ref="B147:E147"/>
    <mergeCell ref="G147:G152"/>
    <mergeCell ref="K147:K152"/>
    <mergeCell ref="P147:P152"/>
    <mergeCell ref="B148:E148"/>
    <mergeCell ref="B153:D153"/>
    <mergeCell ref="F153:G153"/>
    <mergeCell ref="S140:S141"/>
    <mergeCell ref="B140:D140"/>
    <mergeCell ref="F140:G140"/>
    <mergeCell ref="I140:J140"/>
    <mergeCell ref="L140:O141"/>
    <mergeCell ref="P140:P141"/>
    <mergeCell ref="R140:R141"/>
    <mergeCell ref="T140:T141"/>
    <mergeCell ref="A106:A107"/>
    <mergeCell ref="B106:E107"/>
    <mergeCell ref="F106:F107"/>
    <mergeCell ref="G106:G107"/>
    <mergeCell ref="H106:H107"/>
    <mergeCell ref="I106:J106"/>
    <mergeCell ref="K106:K107"/>
    <mergeCell ref="L106:N106"/>
    <mergeCell ref="O106:O107"/>
    <mergeCell ref="P106:P107"/>
    <mergeCell ref="R106:U106"/>
    <mergeCell ref="R107:S107"/>
    <mergeCell ref="T107:U107"/>
    <mergeCell ref="A93:A94"/>
    <mergeCell ref="B93:E94"/>
    <mergeCell ref="F93:F94"/>
    <mergeCell ref="G93:G94"/>
    <mergeCell ref="H93:H94"/>
    <mergeCell ref="I93:J93"/>
    <mergeCell ref="K93:K94"/>
    <mergeCell ref="B75:D75"/>
    <mergeCell ref="F75:G75"/>
    <mergeCell ref="I75:J75"/>
    <mergeCell ref="L75:O76"/>
    <mergeCell ref="P75:P76"/>
    <mergeCell ref="R75:R76"/>
    <mergeCell ref="S75:S76"/>
    <mergeCell ref="S49:S50"/>
    <mergeCell ref="B49:D49"/>
    <mergeCell ref="F49:G49"/>
    <mergeCell ref="I49:J49"/>
    <mergeCell ref="L49:O50"/>
    <mergeCell ref="P49:P50"/>
    <mergeCell ref="R49:R50"/>
    <mergeCell ref="T49:T50"/>
    <mergeCell ref="U49:U50"/>
    <mergeCell ref="B50:D50"/>
    <mergeCell ref="F50:G50"/>
    <mergeCell ref="I50:J50"/>
    <mergeCell ref="A28:A29"/>
    <mergeCell ref="B28:E29"/>
    <mergeCell ref="F28:F29"/>
    <mergeCell ref="G28:G29"/>
    <mergeCell ref="H28:H29"/>
    <mergeCell ref="I28:J28"/>
    <mergeCell ref="K28:K29"/>
    <mergeCell ref="S20:S21"/>
    <mergeCell ref="B18:E18"/>
    <mergeCell ref="B19:E19"/>
    <mergeCell ref="B2:E3"/>
    <mergeCell ref="A2:A3"/>
    <mergeCell ref="I2:J2"/>
    <mergeCell ref="F2:F3"/>
    <mergeCell ref="B9:E9"/>
    <mergeCell ref="G4:G9"/>
    <mergeCell ref="A4:A9"/>
    <mergeCell ref="H2:H3"/>
    <mergeCell ref="G2:G3"/>
    <mergeCell ref="B7:E7"/>
    <mergeCell ref="B6:E6"/>
    <mergeCell ref="B5:E5"/>
    <mergeCell ref="B4:E4"/>
    <mergeCell ref="B8:E8"/>
    <mergeCell ref="K2:K3"/>
    <mergeCell ref="K4:K9"/>
    <mergeCell ref="AB2:AB3"/>
    <mergeCell ref="AC2:AC3"/>
    <mergeCell ref="AD2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Константин Климентьев</cp:lastModifiedBy>
  <dcterms:created xsi:type="dcterms:W3CDTF">2018-02-27T11:06:34Z</dcterms:created>
  <dcterms:modified xsi:type="dcterms:W3CDTF">2018-12-12T08:13:20Z</dcterms:modified>
</cp:coreProperties>
</file>